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19.xml" ContentType="application/vnd.openxmlformats-officedocument.drawingml.chart+xml"/>
  <Override PartName="/xl/drawings/drawing11.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chart13.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Resistenzstatistik\2020\PÄDf\"/>
    </mc:Choice>
  </mc:AlternateContent>
  <bookViews>
    <workbookView xWindow="0" yWindow="0" windowWidth="19440" windowHeight="8820" tabRatio="669" activeTab="2"/>
  </bookViews>
  <sheets>
    <sheet name="vorschau" sheetId="1" r:id="rId1"/>
    <sheet name="Entero" sheetId="2" r:id="rId2"/>
    <sheet name="Pseud" sheetId="3" r:id="rId3"/>
    <sheet name="Acinetob" sheetId="20" r:id="rId4"/>
    <sheet name="S.aureus" sheetId="5" r:id="rId5"/>
    <sheet name="CNS" sheetId="17" r:id="rId6"/>
    <sheet name="EK" sheetId="7" r:id="rId7"/>
    <sheet name="HSC" sheetId="23" r:id="rId8"/>
    <sheet name="Haemo" sheetId="21" r:id="rId9"/>
    <sheet name="Moraxella" sheetId="22" r:id="rId10"/>
    <sheet name="anaerob-" sheetId="19" r:id="rId11"/>
    <sheet name="Candida" sheetId="18" r:id="rId12"/>
  </sheets>
  <calcPr calcId="162913"/>
</workbook>
</file>

<file path=xl/calcChain.xml><?xml version="1.0" encoding="utf-8"?>
<calcChain xmlns="http://schemas.openxmlformats.org/spreadsheetml/2006/main">
  <c r="AA50" i="23" l="1"/>
  <c r="Z50" i="23"/>
  <c r="Y50" i="23"/>
  <c r="AF39" i="23" s="1"/>
  <c r="X50" i="23"/>
  <c r="AE49" i="23" s="1"/>
  <c r="W50" i="23"/>
  <c r="AG49" i="23"/>
  <c r="AA49" i="23"/>
  <c r="AH49" i="23" s="1"/>
  <c r="Z49" i="23"/>
  <c r="Y49" i="23"/>
  <c r="AF49" i="23" s="1"/>
  <c r="X49" i="23"/>
  <c r="W49" i="23"/>
  <c r="AD49" i="23" s="1"/>
  <c r="AG48" i="23"/>
  <c r="AD48" i="23"/>
  <c r="AA48" i="23"/>
  <c r="AH48" i="23" s="1"/>
  <c r="Z48" i="23"/>
  <c r="Y48" i="23"/>
  <c r="AF48" i="23" s="1"/>
  <c r="X48" i="23"/>
  <c r="W48" i="23"/>
  <c r="AA47" i="23"/>
  <c r="Z47" i="23"/>
  <c r="AG47" i="23" s="1"/>
  <c r="Y47" i="23"/>
  <c r="X47" i="23"/>
  <c r="W47" i="23"/>
  <c r="AD47" i="23" s="1"/>
  <c r="AH46" i="23"/>
  <c r="AD46" i="23"/>
  <c r="AA46" i="23"/>
  <c r="Z46" i="23"/>
  <c r="AG46" i="23" s="1"/>
  <c r="Y46" i="23"/>
  <c r="AF46" i="23" s="1"/>
  <c r="X46" i="23"/>
  <c r="AE46" i="23" s="1"/>
  <c r="W46" i="23"/>
  <c r="AG45" i="23"/>
  <c r="AA45" i="23"/>
  <c r="AH45" i="23" s="1"/>
  <c r="Z45" i="23"/>
  <c r="Y45" i="23"/>
  <c r="AF45" i="23" s="1"/>
  <c r="X45" i="23"/>
  <c r="W45" i="23"/>
  <c r="AD45" i="23" s="1"/>
  <c r="AG44" i="23"/>
  <c r="AD44" i="23"/>
  <c r="AA44" i="23"/>
  <c r="AH44" i="23" s="1"/>
  <c r="Z44" i="23"/>
  <c r="Y44" i="23"/>
  <c r="AF44" i="23" s="1"/>
  <c r="X44" i="23"/>
  <c r="W44" i="23"/>
  <c r="AA43" i="23"/>
  <c r="Z43" i="23"/>
  <c r="AG43" i="23" s="1"/>
  <c r="Y43" i="23"/>
  <c r="X43" i="23"/>
  <c r="W43" i="23"/>
  <c r="AD43" i="23" s="1"/>
  <c r="AH42" i="23"/>
  <c r="AD42" i="23"/>
  <c r="AA42" i="23"/>
  <c r="Z42" i="23"/>
  <c r="AG42" i="23" s="1"/>
  <c r="Y42" i="23"/>
  <c r="AF42" i="23" s="1"/>
  <c r="X42" i="23"/>
  <c r="AE42" i="23" s="1"/>
  <c r="W42" i="23"/>
  <c r="AG41" i="23"/>
  <c r="AA41" i="23"/>
  <c r="AH41" i="23" s="1"/>
  <c r="Z41" i="23"/>
  <c r="Y41" i="23"/>
  <c r="AF41" i="23" s="1"/>
  <c r="X41" i="23"/>
  <c r="W41" i="23"/>
  <c r="AD41" i="23" s="1"/>
  <c r="AS40" i="23"/>
  <c r="AE40" i="23"/>
  <c r="AA40" i="23"/>
  <c r="AH40" i="23" s="1"/>
  <c r="Z40" i="23"/>
  <c r="Y40" i="23"/>
  <c r="AF40" i="23" s="1"/>
  <c r="X40" i="23"/>
  <c r="W40" i="23"/>
  <c r="AD40" i="23" s="1"/>
  <c r="AH39" i="23"/>
  <c r="AE39" i="23"/>
  <c r="AA39" i="23"/>
  <c r="Z39" i="23"/>
  <c r="AG39" i="23" s="1"/>
  <c r="Y39" i="23"/>
  <c r="X39" i="23"/>
  <c r="W39" i="23"/>
  <c r="AD39" i="23" s="1"/>
  <c r="AA38" i="23"/>
  <c r="AH38" i="23" s="1"/>
  <c r="Z38" i="23"/>
  <c r="Y38" i="23"/>
  <c r="AF38" i="23" s="1"/>
  <c r="X38" i="23"/>
  <c r="AE38" i="23" s="1"/>
  <c r="W38" i="23"/>
  <c r="AD38" i="23" s="1"/>
  <c r="AD37" i="23"/>
  <c r="AA37" i="23"/>
  <c r="AH37" i="23" s="1"/>
  <c r="Z37" i="23"/>
  <c r="AG37" i="23" s="1"/>
  <c r="Y37" i="23"/>
  <c r="AF37" i="23" s="1"/>
  <c r="X37" i="23"/>
  <c r="AE37" i="23" s="1"/>
  <c r="W37" i="23"/>
  <c r="AH36" i="23"/>
  <c r="AD36" i="23"/>
  <c r="AA36" i="23"/>
  <c r="Z36" i="23"/>
  <c r="AG36" i="23" s="1"/>
  <c r="Y36" i="23"/>
  <c r="X36" i="23"/>
  <c r="AE36" i="23" s="1"/>
  <c r="W36" i="23"/>
  <c r="AE35" i="23"/>
  <c r="AA35" i="23"/>
  <c r="AH35" i="23" s="1"/>
  <c r="Z35" i="23"/>
  <c r="Y35" i="23"/>
  <c r="AF35" i="23" s="1"/>
  <c r="X35" i="23"/>
  <c r="W35" i="23"/>
  <c r="AD35" i="23" s="1"/>
  <c r="AW34" i="23"/>
  <c r="AV34" i="23"/>
  <c r="AT34" i="23"/>
  <c r="AS34" i="23"/>
  <c r="AG34" i="23"/>
  <c r="AA34" i="23"/>
  <c r="AH34" i="23" s="1"/>
  <c r="Z34" i="23"/>
  <c r="Y34" i="23"/>
  <c r="AF34" i="23" s="1"/>
  <c r="X34" i="23"/>
  <c r="W34" i="23"/>
  <c r="AD34" i="23" s="1"/>
  <c r="AH33" i="23"/>
  <c r="AD33" i="23"/>
  <c r="AA33" i="23"/>
  <c r="AO33" i="23" s="1"/>
  <c r="Z33" i="23"/>
  <c r="AG33" i="23" s="1"/>
  <c r="Y33" i="23"/>
  <c r="AF33" i="23" s="1"/>
  <c r="X33" i="23"/>
  <c r="AE33" i="23" s="1"/>
  <c r="W33" i="23"/>
  <c r="AK33" i="23" s="1"/>
  <c r="AK32" i="23"/>
  <c r="AD32" i="23"/>
  <c r="W32" i="23"/>
  <c r="AQ179" i="2"/>
  <c r="AP179" i="2"/>
  <c r="AO179" i="2"/>
  <c r="AN179" i="2"/>
  <c r="BL164" i="2" s="1"/>
  <c r="AM179" i="2"/>
  <c r="BK170" i="2" s="1"/>
  <c r="AL179" i="2"/>
  <c r="AK179" i="2"/>
  <c r="AJ179" i="2"/>
  <c r="AI179" i="2"/>
  <c r="AH179" i="2"/>
  <c r="AG179" i="2"/>
  <c r="BE177" i="2" s="1"/>
  <c r="AF179" i="2"/>
  <c r="AE179" i="2"/>
  <c r="AD179" i="2"/>
  <c r="AC179" i="2"/>
  <c r="AB179" i="2"/>
  <c r="AZ175" i="2" s="1"/>
  <c r="AA179" i="2"/>
  <c r="Z179" i="2"/>
  <c r="Y179" i="2"/>
  <c r="AW173" i="2" s="1"/>
  <c r="X179" i="2"/>
  <c r="W179" i="2"/>
  <c r="BO178" i="2"/>
  <c r="BN178" i="2"/>
  <c r="AZ178" i="2"/>
  <c r="AQ178" i="2"/>
  <c r="AP178" i="2"/>
  <c r="AO178" i="2"/>
  <c r="BM178" i="2" s="1"/>
  <c r="AN178" i="2"/>
  <c r="AM178" i="2"/>
  <c r="AL178" i="2"/>
  <c r="BJ178" i="2" s="1"/>
  <c r="AK178" i="2"/>
  <c r="AJ178" i="2"/>
  <c r="BH178" i="2" s="1"/>
  <c r="AI178" i="2"/>
  <c r="BG178" i="2" s="1"/>
  <c r="AH178" i="2"/>
  <c r="AG178" i="2"/>
  <c r="AF178" i="2"/>
  <c r="BD178" i="2" s="1"/>
  <c r="AE178" i="2"/>
  <c r="BC178" i="2" s="1"/>
  <c r="AD178" i="2"/>
  <c r="BB178" i="2" s="1"/>
  <c r="AC178" i="2"/>
  <c r="BA178" i="2" s="1"/>
  <c r="AB178" i="2"/>
  <c r="AA178" i="2"/>
  <c r="Z178" i="2"/>
  <c r="AX178" i="2" s="1"/>
  <c r="Y178" i="2"/>
  <c r="X178" i="2"/>
  <c r="AV178" i="2" s="1"/>
  <c r="W178" i="2"/>
  <c r="AU178" i="2" s="1"/>
  <c r="BM177" i="2"/>
  <c r="BH177" i="2"/>
  <c r="BB177" i="2"/>
  <c r="BA177" i="2"/>
  <c r="AU177" i="2"/>
  <c r="AQ177" i="2"/>
  <c r="BO177" i="2" s="1"/>
  <c r="AP177" i="2"/>
  <c r="AO177" i="2"/>
  <c r="AN177" i="2"/>
  <c r="AM177" i="2"/>
  <c r="AL177" i="2"/>
  <c r="BJ177" i="2" s="1"/>
  <c r="AK177" i="2"/>
  <c r="BI177" i="2" s="1"/>
  <c r="AJ177" i="2"/>
  <c r="AI177" i="2"/>
  <c r="BG177" i="2" s="1"/>
  <c r="AH177" i="2"/>
  <c r="AG177" i="2"/>
  <c r="AF177" i="2"/>
  <c r="BD177" i="2" s="1"/>
  <c r="AE177" i="2"/>
  <c r="BC177" i="2" s="1"/>
  <c r="AD177" i="2"/>
  <c r="AC177" i="2"/>
  <c r="AB177" i="2"/>
  <c r="AA177" i="2"/>
  <c r="Z177" i="2"/>
  <c r="AX177" i="2" s="1"/>
  <c r="Y177" i="2"/>
  <c r="AW177" i="2" s="1"/>
  <c r="X177" i="2"/>
  <c r="AV177" i="2" s="1"/>
  <c r="W177" i="2"/>
  <c r="BJ176" i="2"/>
  <c r="BD176" i="2"/>
  <c r="AQ176" i="2"/>
  <c r="BO176" i="2" s="1"/>
  <c r="AP176" i="2"/>
  <c r="AO176" i="2"/>
  <c r="BM176" i="2" s="1"/>
  <c r="AN176" i="2"/>
  <c r="BL176" i="2" s="1"/>
  <c r="AM176" i="2"/>
  <c r="AL176" i="2"/>
  <c r="AK176" i="2"/>
  <c r="BI176" i="2" s="1"/>
  <c r="AJ176" i="2"/>
  <c r="AI176" i="2"/>
  <c r="BG176" i="2" s="1"/>
  <c r="AH176" i="2"/>
  <c r="AG176" i="2"/>
  <c r="AF176" i="2"/>
  <c r="AE176" i="2"/>
  <c r="BC176" i="2" s="1"/>
  <c r="AD176" i="2"/>
  <c r="AC176" i="2"/>
  <c r="BA176" i="2" s="1"/>
  <c r="AB176" i="2"/>
  <c r="AA176" i="2"/>
  <c r="Z176" i="2"/>
  <c r="AX176" i="2" s="1"/>
  <c r="Y176" i="2"/>
  <c r="AW176" i="2" s="1"/>
  <c r="X176" i="2"/>
  <c r="W176" i="2"/>
  <c r="AU176" i="2" s="1"/>
  <c r="BN175" i="2"/>
  <c r="BG175" i="2"/>
  <c r="BA175" i="2"/>
  <c r="AQ175" i="2"/>
  <c r="BO175" i="2" s="1"/>
  <c r="AP175" i="2"/>
  <c r="AO175" i="2"/>
  <c r="BM175" i="2" s="1"/>
  <c r="AN175" i="2"/>
  <c r="AM175" i="2"/>
  <c r="AL175" i="2"/>
  <c r="BJ175" i="2" s="1"/>
  <c r="AK175" i="2"/>
  <c r="BI175" i="2" s="1"/>
  <c r="AJ175" i="2"/>
  <c r="BH175" i="2" s="1"/>
  <c r="AI175" i="2"/>
  <c r="AH175" i="2"/>
  <c r="AG175" i="2"/>
  <c r="AF175" i="2"/>
  <c r="BD175" i="2" s="1"/>
  <c r="AE175" i="2"/>
  <c r="BC175" i="2" s="1"/>
  <c r="AD175" i="2"/>
  <c r="BB175" i="2" s="1"/>
  <c r="AC175" i="2"/>
  <c r="AB175" i="2"/>
  <c r="AA175" i="2"/>
  <c r="Z175" i="2"/>
  <c r="AX175" i="2" s="1"/>
  <c r="Y175" i="2"/>
  <c r="AW175" i="2" s="1"/>
  <c r="X175" i="2"/>
  <c r="AV175" i="2" s="1"/>
  <c r="W175" i="2"/>
  <c r="AU175" i="2" s="1"/>
  <c r="BJ174" i="2"/>
  <c r="BD174" i="2"/>
  <c r="BB174" i="2"/>
  <c r="AX174" i="2"/>
  <c r="AQ174" i="2"/>
  <c r="BO174" i="2" s="1"/>
  <c r="AP174" i="2"/>
  <c r="AO174" i="2"/>
  <c r="BM174" i="2" s="1"/>
  <c r="AN174" i="2"/>
  <c r="AM174" i="2"/>
  <c r="AL174" i="2"/>
  <c r="AK174" i="2"/>
  <c r="BI174" i="2" s="1"/>
  <c r="AJ174" i="2"/>
  <c r="BH174" i="2" s="1"/>
  <c r="AI174" i="2"/>
  <c r="BG174" i="2" s="1"/>
  <c r="AH174" i="2"/>
  <c r="AG174" i="2"/>
  <c r="AF174" i="2"/>
  <c r="AE174" i="2"/>
  <c r="BC174" i="2" s="1"/>
  <c r="AD174" i="2"/>
  <c r="AC174" i="2"/>
  <c r="BA174" i="2" s="1"/>
  <c r="AB174" i="2"/>
  <c r="AA174" i="2"/>
  <c r="Z174" i="2"/>
  <c r="Y174" i="2"/>
  <c r="AW174" i="2" s="1"/>
  <c r="X174" i="2"/>
  <c r="AV174" i="2" s="1"/>
  <c r="W174" i="2"/>
  <c r="AU174" i="2" s="1"/>
  <c r="BM173" i="2"/>
  <c r="BC173" i="2"/>
  <c r="AV173" i="2"/>
  <c r="AU173" i="2"/>
  <c r="AQ173" i="2"/>
  <c r="AP173" i="2"/>
  <c r="BN173" i="2" s="1"/>
  <c r="AO173" i="2"/>
  <c r="AN173" i="2"/>
  <c r="AM173" i="2"/>
  <c r="AL173" i="2"/>
  <c r="BJ173" i="2" s="1"/>
  <c r="AK173" i="2"/>
  <c r="AJ173" i="2"/>
  <c r="BH173" i="2" s="1"/>
  <c r="AI173" i="2"/>
  <c r="BG173" i="2" s="1"/>
  <c r="AH173" i="2"/>
  <c r="AG173" i="2"/>
  <c r="AF173" i="2"/>
  <c r="BD173" i="2" s="1"/>
  <c r="AE173" i="2"/>
  <c r="AD173" i="2"/>
  <c r="BB173" i="2" s="1"/>
  <c r="AC173" i="2"/>
  <c r="BA173" i="2" s="1"/>
  <c r="AB173" i="2"/>
  <c r="AA173" i="2"/>
  <c r="Z173" i="2"/>
  <c r="AX173" i="2" s="1"/>
  <c r="Y173" i="2"/>
  <c r="X173" i="2"/>
  <c r="W173" i="2"/>
  <c r="BJ172" i="2"/>
  <c r="AQ172" i="2"/>
  <c r="BO172" i="2" s="1"/>
  <c r="AP172" i="2"/>
  <c r="BN172" i="2" s="1"/>
  <c r="AO172" i="2"/>
  <c r="BM172" i="2" s="1"/>
  <c r="AN172" i="2"/>
  <c r="AM172" i="2"/>
  <c r="AL172" i="2"/>
  <c r="AK172" i="2"/>
  <c r="BI172" i="2" s="1"/>
  <c r="AJ172" i="2"/>
  <c r="BH172" i="2" s="1"/>
  <c r="AI172" i="2"/>
  <c r="BG172" i="2" s="1"/>
  <c r="AH172" i="2"/>
  <c r="BF172" i="2" s="1"/>
  <c r="AG172" i="2"/>
  <c r="AF172" i="2"/>
  <c r="BD172" i="2" s="1"/>
  <c r="AE172" i="2"/>
  <c r="BC172" i="2" s="1"/>
  <c r="AD172" i="2"/>
  <c r="BB172" i="2" s="1"/>
  <c r="AC172" i="2"/>
  <c r="BA172" i="2" s="1"/>
  <c r="AB172" i="2"/>
  <c r="AA172" i="2"/>
  <c r="Z172" i="2"/>
  <c r="AX172" i="2" s="1"/>
  <c r="Y172" i="2"/>
  <c r="AW172" i="2" s="1"/>
  <c r="X172" i="2"/>
  <c r="AV172" i="2" s="1"/>
  <c r="W172" i="2"/>
  <c r="AU172" i="2" s="1"/>
  <c r="BM171" i="2"/>
  <c r="BG171" i="2"/>
  <c r="BA171" i="2"/>
  <c r="AV171" i="2"/>
  <c r="AQ171" i="2"/>
  <c r="BO171" i="2" s="1"/>
  <c r="AP171" i="2"/>
  <c r="BN171" i="2" s="1"/>
  <c r="AO171" i="2"/>
  <c r="AN171" i="2"/>
  <c r="AM171" i="2"/>
  <c r="AL171" i="2"/>
  <c r="BJ171" i="2" s="1"/>
  <c r="AK171" i="2"/>
  <c r="BI171" i="2" s="1"/>
  <c r="AJ171" i="2"/>
  <c r="BH171" i="2" s="1"/>
  <c r="AI171" i="2"/>
  <c r="AH171" i="2"/>
  <c r="AG171" i="2"/>
  <c r="AF171" i="2"/>
  <c r="BD171" i="2" s="1"/>
  <c r="AE171" i="2"/>
  <c r="BC171" i="2" s="1"/>
  <c r="AD171" i="2"/>
  <c r="BB171" i="2" s="1"/>
  <c r="AC171" i="2"/>
  <c r="AB171" i="2"/>
  <c r="AA171" i="2"/>
  <c r="Z171" i="2"/>
  <c r="AX171" i="2" s="1"/>
  <c r="Y171" i="2"/>
  <c r="AW171" i="2" s="1"/>
  <c r="X171" i="2"/>
  <c r="W171" i="2"/>
  <c r="AU171" i="2" s="1"/>
  <c r="BO170" i="2"/>
  <c r="BD170" i="2"/>
  <c r="AX170" i="2"/>
  <c r="AQ170" i="2"/>
  <c r="AP170" i="2"/>
  <c r="BN170" i="2" s="1"/>
  <c r="AO170" i="2"/>
  <c r="BM170" i="2" s="1"/>
  <c r="AN170" i="2"/>
  <c r="AM170" i="2"/>
  <c r="AL170" i="2"/>
  <c r="BJ170" i="2" s="1"/>
  <c r="AK170" i="2"/>
  <c r="BI170" i="2" s="1"/>
  <c r="AJ170" i="2"/>
  <c r="BH170" i="2" s="1"/>
  <c r="AI170" i="2"/>
  <c r="BG170" i="2" s="1"/>
  <c r="AH170" i="2"/>
  <c r="AG170" i="2"/>
  <c r="AF170" i="2"/>
  <c r="AE170" i="2"/>
  <c r="BC170" i="2" s="1"/>
  <c r="AD170" i="2"/>
  <c r="BB170" i="2" s="1"/>
  <c r="AC170" i="2"/>
  <c r="BA170" i="2" s="1"/>
  <c r="AB170" i="2"/>
  <c r="AA170" i="2"/>
  <c r="Z170" i="2"/>
  <c r="Y170" i="2"/>
  <c r="AW170" i="2" s="1"/>
  <c r="X170" i="2"/>
  <c r="AV170" i="2" s="1"/>
  <c r="W170" i="2"/>
  <c r="AU170" i="2" s="1"/>
  <c r="BA169" i="2"/>
  <c r="AQ169" i="2"/>
  <c r="BO169" i="2" s="1"/>
  <c r="AP169" i="2"/>
  <c r="BN169" i="2" s="1"/>
  <c r="AO169" i="2"/>
  <c r="BM169" i="2" s="1"/>
  <c r="AN169" i="2"/>
  <c r="BL169" i="2" s="1"/>
  <c r="AM169" i="2"/>
  <c r="AL169" i="2"/>
  <c r="BJ169" i="2" s="1"/>
  <c r="AK169" i="2"/>
  <c r="BI169" i="2" s="1"/>
  <c r="AJ169" i="2"/>
  <c r="BH169" i="2" s="1"/>
  <c r="AI169" i="2"/>
  <c r="BG169" i="2" s="1"/>
  <c r="AH169" i="2"/>
  <c r="AG169" i="2"/>
  <c r="AF169" i="2"/>
  <c r="BD169" i="2" s="1"/>
  <c r="AE169" i="2"/>
  <c r="BC169" i="2" s="1"/>
  <c r="AD169" i="2"/>
  <c r="BB169" i="2" s="1"/>
  <c r="AC169" i="2"/>
  <c r="AB169" i="2"/>
  <c r="AZ169" i="2" s="1"/>
  <c r="AA169" i="2"/>
  <c r="Z169" i="2"/>
  <c r="AX169" i="2" s="1"/>
  <c r="Y169" i="2"/>
  <c r="AW169" i="2" s="1"/>
  <c r="X169" i="2"/>
  <c r="AV169" i="2" s="1"/>
  <c r="W169" i="2"/>
  <c r="AU169" i="2" s="1"/>
  <c r="CR168" i="2"/>
  <c r="BC168" i="2"/>
  <c r="AW168" i="2"/>
  <c r="AU168" i="2"/>
  <c r="AQ168" i="2"/>
  <c r="BO168" i="2" s="1"/>
  <c r="AP168" i="2"/>
  <c r="BN168" i="2" s="1"/>
  <c r="AO168" i="2"/>
  <c r="BM168" i="2" s="1"/>
  <c r="AN168" i="2"/>
  <c r="AM168" i="2"/>
  <c r="AL168" i="2"/>
  <c r="BJ168" i="2" s="1"/>
  <c r="AK168" i="2"/>
  <c r="BI168" i="2" s="1"/>
  <c r="AJ168" i="2"/>
  <c r="BH168" i="2" s="1"/>
  <c r="AI168" i="2"/>
  <c r="BG168" i="2" s="1"/>
  <c r="AH168" i="2"/>
  <c r="AG168" i="2"/>
  <c r="BE168" i="2" s="1"/>
  <c r="AF168" i="2"/>
  <c r="BD168" i="2" s="1"/>
  <c r="AE168" i="2"/>
  <c r="AD168" i="2"/>
  <c r="BB168" i="2" s="1"/>
  <c r="AC168" i="2"/>
  <c r="BA168" i="2" s="1"/>
  <c r="AB168" i="2"/>
  <c r="AA168" i="2"/>
  <c r="Z168" i="2"/>
  <c r="AX168" i="2" s="1"/>
  <c r="Y168" i="2"/>
  <c r="X168" i="2"/>
  <c r="AV168" i="2" s="1"/>
  <c r="W168" i="2"/>
  <c r="BG167" i="2"/>
  <c r="AQ167" i="2"/>
  <c r="BO167" i="2" s="1"/>
  <c r="AP167" i="2"/>
  <c r="BN167" i="2" s="1"/>
  <c r="AO167" i="2"/>
  <c r="BM167" i="2" s="1"/>
  <c r="AN167" i="2"/>
  <c r="BL167" i="2" s="1"/>
  <c r="AM167" i="2"/>
  <c r="AL167" i="2"/>
  <c r="BJ167" i="2" s="1"/>
  <c r="AK167" i="2"/>
  <c r="BI167" i="2" s="1"/>
  <c r="AJ167" i="2"/>
  <c r="BH167" i="2" s="1"/>
  <c r="AI167" i="2"/>
  <c r="AH167" i="2"/>
  <c r="AG167" i="2"/>
  <c r="AF167" i="2"/>
  <c r="BD167" i="2" s="1"/>
  <c r="AE167" i="2"/>
  <c r="BC167" i="2" s="1"/>
  <c r="AD167" i="2"/>
  <c r="BB167" i="2" s="1"/>
  <c r="AC167" i="2"/>
  <c r="BA167" i="2" s="1"/>
  <c r="AB167" i="2"/>
  <c r="AA167" i="2"/>
  <c r="Z167" i="2"/>
  <c r="AX167" i="2" s="1"/>
  <c r="Y167" i="2"/>
  <c r="AW167" i="2" s="1"/>
  <c r="X167" i="2"/>
  <c r="AV167" i="2" s="1"/>
  <c r="W167" i="2"/>
  <c r="AU167" i="2" s="1"/>
  <c r="BO166" i="2"/>
  <c r="BJ166" i="2"/>
  <c r="BD166" i="2"/>
  <c r="AX166" i="2"/>
  <c r="AQ166" i="2"/>
  <c r="AP166" i="2"/>
  <c r="BN166" i="2" s="1"/>
  <c r="AO166" i="2"/>
  <c r="BM166" i="2" s="1"/>
  <c r="AN166" i="2"/>
  <c r="AM166" i="2"/>
  <c r="BK166" i="2" s="1"/>
  <c r="AL166" i="2"/>
  <c r="AK166" i="2"/>
  <c r="BI166" i="2" s="1"/>
  <c r="AJ166" i="2"/>
  <c r="BH166" i="2" s="1"/>
  <c r="AI166" i="2"/>
  <c r="BG166" i="2" s="1"/>
  <c r="AH166" i="2"/>
  <c r="AG166" i="2"/>
  <c r="AF166" i="2"/>
  <c r="AE166" i="2"/>
  <c r="BC166" i="2" s="1"/>
  <c r="AD166" i="2"/>
  <c r="BB166" i="2" s="1"/>
  <c r="AC166" i="2"/>
  <c r="BA166" i="2" s="1"/>
  <c r="AB166" i="2"/>
  <c r="AA166" i="2"/>
  <c r="Z166" i="2"/>
  <c r="Y166" i="2"/>
  <c r="AW166" i="2" s="1"/>
  <c r="X166" i="2"/>
  <c r="AV166" i="2" s="1"/>
  <c r="W166" i="2"/>
  <c r="AU166" i="2" s="1"/>
  <c r="BN165" i="2"/>
  <c r="BH165" i="2"/>
  <c r="BB165" i="2"/>
  <c r="AU165" i="2"/>
  <c r="AQ165" i="2"/>
  <c r="BO165" i="2" s="1"/>
  <c r="AP165" i="2"/>
  <c r="AO165" i="2"/>
  <c r="BM165" i="2" s="1"/>
  <c r="AN165" i="2"/>
  <c r="AM165" i="2"/>
  <c r="AL165" i="2"/>
  <c r="BJ165" i="2" s="1"/>
  <c r="AK165" i="2"/>
  <c r="BI165" i="2" s="1"/>
  <c r="AJ165" i="2"/>
  <c r="AI165" i="2"/>
  <c r="BG165" i="2" s="1"/>
  <c r="AH165" i="2"/>
  <c r="AG165" i="2"/>
  <c r="AF165" i="2"/>
  <c r="BD165" i="2" s="1"/>
  <c r="AE165" i="2"/>
  <c r="BC165" i="2" s="1"/>
  <c r="AD165" i="2"/>
  <c r="AC165" i="2"/>
  <c r="BA165" i="2" s="1"/>
  <c r="AB165" i="2"/>
  <c r="AA165" i="2"/>
  <c r="Z165" i="2"/>
  <c r="AX165" i="2" s="1"/>
  <c r="Y165" i="2"/>
  <c r="AW165" i="2" s="1"/>
  <c r="X165" i="2"/>
  <c r="AV165" i="2" s="1"/>
  <c r="W165" i="2"/>
  <c r="BD164" i="2"/>
  <c r="AQ164" i="2"/>
  <c r="BO164" i="2" s="1"/>
  <c r="AP164" i="2"/>
  <c r="BN164" i="2" s="1"/>
  <c r="AO164" i="2"/>
  <c r="BM164" i="2" s="1"/>
  <c r="AN164" i="2"/>
  <c r="AM164" i="2"/>
  <c r="AL164" i="2"/>
  <c r="BJ164" i="2" s="1"/>
  <c r="AK164" i="2"/>
  <c r="BI164" i="2" s="1"/>
  <c r="AJ164" i="2"/>
  <c r="BH164" i="2" s="1"/>
  <c r="AI164" i="2"/>
  <c r="BG164" i="2" s="1"/>
  <c r="AH164" i="2"/>
  <c r="AG164" i="2"/>
  <c r="AF164" i="2"/>
  <c r="AE164" i="2"/>
  <c r="BC164" i="2" s="1"/>
  <c r="AD164" i="2"/>
  <c r="BB164" i="2" s="1"/>
  <c r="AC164" i="2"/>
  <c r="BA164" i="2" s="1"/>
  <c r="AB164" i="2"/>
  <c r="AZ164" i="2" s="1"/>
  <c r="AA164" i="2"/>
  <c r="Z164" i="2"/>
  <c r="AX164" i="2" s="1"/>
  <c r="Y164" i="2"/>
  <c r="AW164" i="2" s="1"/>
  <c r="X164" i="2"/>
  <c r="AV164" i="2" s="1"/>
  <c r="W164" i="2"/>
  <c r="AU164" i="2" s="1"/>
  <c r="DL163" i="2"/>
  <c r="DK163" i="2"/>
  <c r="DJ163" i="2"/>
  <c r="DI163" i="2"/>
  <c r="DH163" i="2"/>
  <c r="DG163" i="2"/>
  <c r="DF163" i="2"/>
  <c r="DE163" i="2"/>
  <c r="DD163" i="2"/>
  <c r="DC163" i="2"/>
  <c r="DB163" i="2"/>
  <c r="DA163" i="2"/>
  <c r="CZ163" i="2"/>
  <c r="CY163" i="2"/>
  <c r="CX163" i="2"/>
  <c r="CW163" i="2"/>
  <c r="CV163" i="2"/>
  <c r="CU163" i="2"/>
  <c r="CT163" i="2"/>
  <c r="CS163" i="2"/>
  <c r="CR163" i="2"/>
  <c r="CA163" i="2"/>
  <c r="BF163" i="2"/>
  <c r="AQ163" i="2"/>
  <c r="BO163" i="2" s="1"/>
  <c r="CM164" i="2" s="1"/>
  <c r="AP163" i="2"/>
  <c r="BN163" i="2" s="1"/>
  <c r="AO163" i="2"/>
  <c r="BM163" i="2" s="1"/>
  <c r="AN163" i="2"/>
  <c r="AM163" i="2"/>
  <c r="BK163" i="2" s="1"/>
  <c r="AL163" i="2"/>
  <c r="BJ163" i="2" s="1"/>
  <c r="AK163" i="2"/>
  <c r="BI163" i="2" s="1"/>
  <c r="AJ163" i="2"/>
  <c r="BH163" i="2" s="1"/>
  <c r="AI163" i="2"/>
  <c r="BG163" i="2" s="1"/>
  <c r="AH163" i="2"/>
  <c r="AG163" i="2"/>
  <c r="BE163" i="2" s="1"/>
  <c r="AF163" i="2"/>
  <c r="BD163" i="2" s="1"/>
  <c r="AE163" i="2"/>
  <c r="BC163" i="2" s="1"/>
  <c r="AD163" i="2"/>
  <c r="BB163" i="2" s="1"/>
  <c r="AC163" i="2"/>
  <c r="BA163" i="2" s="1"/>
  <c r="AB163" i="2"/>
  <c r="AZ163" i="2" s="1"/>
  <c r="AA163" i="2"/>
  <c r="Z163" i="2"/>
  <c r="AX163" i="2" s="1"/>
  <c r="Y163" i="2"/>
  <c r="AW163" i="2" s="1"/>
  <c r="X163" i="2"/>
  <c r="AV163" i="2" s="1"/>
  <c r="W163" i="2"/>
  <c r="AU163" i="2" s="1"/>
  <c r="CF162" i="2"/>
  <c r="CC162" i="2"/>
  <c r="BT162" i="2"/>
  <c r="BO162" i="2"/>
  <c r="BK162" i="2"/>
  <c r="BH162" i="2"/>
  <c r="AW162" i="2"/>
  <c r="AQ162" i="2"/>
  <c r="CM162" i="2" s="1"/>
  <c r="AP162" i="2"/>
  <c r="CL162" i="2" s="1"/>
  <c r="AO162" i="2"/>
  <c r="CK162" i="2" s="1"/>
  <c r="AN162" i="2"/>
  <c r="BL162" i="2" s="1"/>
  <c r="AM162" i="2"/>
  <c r="CI162" i="2" s="1"/>
  <c r="AL162" i="2"/>
  <c r="CH162" i="2" s="1"/>
  <c r="AK162" i="2"/>
  <c r="CG162" i="2" s="1"/>
  <c r="AJ162" i="2"/>
  <c r="AI162" i="2"/>
  <c r="CE162" i="2" s="1"/>
  <c r="AH162" i="2"/>
  <c r="BF162" i="2" s="1"/>
  <c r="AG162" i="2"/>
  <c r="BE162" i="2" s="1"/>
  <c r="AF162" i="2"/>
  <c r="BD162" i="2" s="1"/>
  <c r="AE162" i="2"/>
  <c r="CA162" i="2" s="1"/>
  <c r="AD162" i="2"/>
  <c r="BB162" i="2" s="1"/>
  <c r="AC162" i="2"/>
  <c r="BY162" i="2" s="1"/>
  <c r="AB162" i="2"/>
  <c r="AZ162" i="2" s="1"/>
  <c r="AA162" i="2"/>
  <c r="BW162" i="2" s="1"/>
  <c r="Z162" i="2"/>
  <c r="BV162" i="2" s="1"/>
  <c r="Y162" i="2"/>
  <c r="BU162" i="2" s="1"/>
  <c r="X162" i="2"/>
  <c r="AV162" i="2" s="1"/>
  <c r="W162" i="2"/>
  <c r="AU162" i="2" s="1"/>
  <c r="BR161" i="2"/>
  <c r="AT161" i="2"/>
  <c r="V161" i="2"/>
  <c r="AQ84" i="2"/>
  <c r="AP84" i="2"/>
  <c r="AO84" i="2"/>
  <c r="AN84" i="2"/>
  <c r="AM84" i="2"/>
  <c r="AL84" i="2"/>
  <c r="AK84" i="2"/>
  <c r="AJ84" i="2"/>
  <c r="AI84" i="2"/>
  <c r="AH84" i="2"/>
  <c r="AG84" i="2"/>
  <c r="BE81" i="2" s="1"/>
  <c r="AF84" i="2"/>
  <c r="AE84" i="2"/>
  <c r="AD84" i="2"/>
  <c r="AC84" i="2"/>
  <c r="AB84" i="2"/>
  <c r="AA84" i="2"/>
  <c r="AY79" i="2" s="1"/>
  <c r="Z84" i="2"/>
  <c r="Y84" i="2"/>
  <c r="X84" i="2"/>
  <c r="W84" i="2"/>
  <c r="BL83" i="2"/>
  <c r="BF83" i="2"/>
  <c r="AZ83" i="2"/>
  <c r="AQ83" i="2"/>
  <c r="BO83" i="2" s="1"/>
  <c r="AP83" i="2"/>
  <c r="AO83" i="2"/>
  <c r="BM83" i="2" s="1"/>
  <c r="AN83" i="2"/>
  <c r="AM83" i="2"/>
  <c r="BK83" i="2" s="1"/>
  <c r="AL83" i="2"/>
  <c r="BJ83" i="2" s="1"/>
  <c r="AK83" i="2"/>
  <c r="BI83" i="2" s="1"/>
  <c r="AJ83" i="2"/>
  <c r="AI83" i="2"/>
  <c r="BG83" i="2" s="1"/>
  <c r="AH83" i="2"/>
  <c r="AG83" i="2"/>
  <c r="AF83" i="2"/>
  <c r="BD83" i="2" s="1"/>
  <c r="AE83" i="2"/>
  <c r="BC83" i="2" s="1"/>
  <c r="AD83" i="2"/>
  <c r="AC83" i="2"/>
  <c r="BA83" i="2" s="1"/>
  <c r="AB83" i="2"/>
  <c r="AA83" i="2"/>
  <c r="AY83" i="2" s="1"/>
  <c r="Z83" i="2"/>
  <c r="AX83" i="2" s="1"/>
  <c r="Y83" i="2"/>
  <c r="AW83" i="2" s="1"/>
  <c r="X83" i="2"/>
  <c r="W83" i="2"/>
  <c r="AU83" i="2" s="1"/>
  <c r="BI82" i="2"/>
  <c r="BH82" i="2"/>
  <c r="BC82" i="2"/>
  <c r="BB82" i="2"/>
  <c r="AW82" i="2"/>
  <c r="AV82" i="2"/>
  <c r="AU82" i="2"/>
  <c r="AQ82" i="2"/>
  <c r="BO82" i="2" s="1"/>
  <c r="AP82" i="2"/>
  <c r="BN82" i="2" s="1"/>
  <c r="AO82" i="2"/>
  <c r="BM82" i="2" s="1"/>
  <c r="AN82" i="2"/>
  <c r="BL82" i="2" s="1"/>
  <c r="AM82" i="2"/>
  <c r="AL82" i="2"/>
  <c r="BJ82" i="2" s="1"/>
  <c r="AK82" i="2"/>
  <c r="AJ82" i="2"/>
  <c r="AI82" i="2"/>
  <c r="BG82" i="2" s="1"/>
  <c r="AH82" i="2"/>
  <c r="BF82" i="2" s="1"/>
  <c r="AG82" i="2"/>
  <c r="AF82" i="2"/>
  <c r="BD82" i="2" s="1"/>
  <c r="AE82" i="2"/>
  <c r="AD82" i="2"/>
  <c r="AC82" i="2"/>
  <c r="BA82" i="2" s="1"/>
  <c r="AB82" i="2"/>
  <c r="AZ82" i="2" s="1"/>
  <c r="AA82" i="2"/>
  <c r="Z82" i="2"/>
  <c r="AX82" i="2" s="1"/>
  <c r="Y82" i="2"/>
  <c r="X82" i="2"/>
  <c r="W82" i="2"/>
  <c r="BK81" i="2"/>
  <c r="BD81" i="2"/>
  <c r="AZ81" i="2"/>
  <c r="AQ81" i="2"/>
  <c r="BO81" i="2" s="1"/>
  <c r="AP81" i="2"/>
  <c r="AO81" i="2"/>
  <c r="AN81" i="2"/>
  <c r="BL81" i="2" s="1"/>
  <c r="AM81" i="2"/>
  <c r="AL81" i="2"/>
  <c r="BJ81" i="2" s="1"/>
  <c r="AK81" i="2"/>
  <c r="BI81" i="2" s="1"/>
  <c r="AJ81" i="2"/>
  <c r="AI81" i="2"/>
  <c r="AH81" i="2"/>
  <c r="BF81" i="2" s="1"/>
  <c r="AG81" i="2"/>
  <c r="AF81" i="2"/>
  <c r="AE81" i="2"/>
  <c r="BC81" i="2" s="1"/>
  <c r="AD81" i="2"/>
  <c r="AC81" i="2"/>
  <c r="AB81" i="2"/>
  <c r="AA81" i="2"/>
  <c r="AY81" i="2" s="1"/>
  <c r="Z81" i="2"/>
  <c r="AX81" i="2" s="1"/>
  <c r="Y81" i="2"/>
  <c r="AW81" i="2" s="1"/>
  <c r="X81" i="2"/>
  <c r="W81" i="2"/>
  <c r="BO80" i="2"/>
  <c r="BN80" i="2"/>
  <c r="BI80" i="2"/>
  <c r="BD80" i="2"/>
  <c r="BC80" i="2"/>
  <c r="BB80" i="2"/>
  <c r="AW80" i="2"/>
  <c r="AV80" i="2"/>
  <c r="AQ80" i="2"/>
  <c r="AP80" i="2"/>
  <c r="AO80" i="2"/>
  <c r="BM80" i="2" s="1"/>
  <c r="AN80" i="2"/>
  <c r="BL80" i="2" s="1"/>
  <c r="AM80" i="2"/>
  <c r="BK80" i="2" s="1"/>
  <c r="AL80" i="2"/>
  <c r="BJ80" i="2" s="1"/>
  <c r="AK80" i="2"/>
  <c r="AJ80" i="2"/>
  <c r="BH80" i="2" s="1"/>
  <c r="AI80" i="2"/>
  <c r="BG80" i="2" s="1"/>
  <c r="AH80" i="2"/>
  <c r="BF80" i="2" s="1"/>
  <c r="AG80" i="2"/>
  <c r="BE80" i="2" s="1"/>
  <c r="AF80" i="2"/>
  <c r="AE80" i="2"/>
  <c r="AD80" i="2"/>
  <c r="AC80" i="2"/>
  <c r="BA80" i="2" s="1"/>
  <c r="AB80" i="2"/>
  <c r="AZ80" i="2" s="1"/>
  <c r="AA80" i="2"/>
  <c r="AY80" i="2" s="1"/>
  <c r="Z80" i="2"/>
  <c r="AX80" i="2" s="1"/>
  <c r="Y80" i="2"/>
  <c r="X80" i="2"/>
  <c r="W80" i="2"/>
  <c r="AU80" i="2" s="1"/>
  <c r="BK79" i="2"/>
  <c r="BA79" i="2"/>
  <c r="AQ79" i="2"/>
  <c r="BO79" i="2" s="1"/>
  <c r="AP79" i="2"/>
  <c r="AO79" i="2"/>
  <c r="AN79" i="2"/>
  <c r="BL79" i="2" s="1"/>
  <c r="AM79" i="2"/>
  <c r="AL79" i="2"/>
  <c r="BJ79" i="2" s="1"/>
  <c r="AK79" i="2"/>
  <c r="BI79" i="2" s="1"/>
  <c r="AJ79" i="2"/>
  <c r="AI79" i="2"/>
  <c r="AH79" i="2"/>
  <c r="BF79" i="2" s="1"/>
  <c r="AG79" i="2"/>
  <c r="BE79" i="2" s="1"/>
  <c r="AF79" i="2"/>
  <c r="BD79" i="2" s="1"/>
  <c r="AE79" i="2"/>
  <c r="BC79" i="2" s="1"/>
  <c r="AD79" i="2"/>
  <c r="AC79" i="2"/>
  <c r="AB79" i="2"/>
  <c r="AZ79" i="2" s="1"/>
  <c r="AA79" i="2"/>
  <c r="Z79" i="2"/>
  <c r="AX79" i="2" s="1"/>
  <c r="Y79" i="2"/>
  <c r="AW79" i="2" s="1"/>
  <c r="X79" i="2"/>
  <c r="W79" i="2"/>
  <c r="BM78" i="2"/>
  <c r="BJ78" i="2"/>
  <c r="BG78" i="2"/>
  <c r="AU78" i="2"/>
  <c r="AQ78" i="2"/>
  <c r="BO78" i="2" s="1"/>
  <c r="AP78" i="2"/>
  <c r="BN78" i="2" s="1"/>
  <c r="AO78" i="2"/>
  <c r="AN78" i="2"/>
  <c r="BL78" i="2" s="1"/>
  <c r="AM78" i="2"/>
  <c r="AL78" i="2"/>
  <c r="AK78" i="2"/>
  <c r="BI78" i="2" s="1"/>
  <c r="AJ78" i="2"/>
  <c r="BH78" i="2" s="1"/>
  <c r="AI78" i="2"/>
  <c r="AH78" i="2"/>
  <c r="BF78" i="2" s="1"/>
  <c r="AG78" i="2"/>
  <c r="AF78" i="2"/>
  <c r="BD78" i="2" s="1"/>
  <c r="AE78" i="2"/>
  <c r="BC78" i="2" s="1"/>
  <c r="AD78" i="2"/>
  <c r="BB78" i="2" s="1"/>
  <c r="AC78" i="2"/>
  <c r="BA78" i="2" s="1"/>
  <c r="AB78" i="2"/>
  <c r="AZ78" i="2" s="1"/>
  <c r="AA78" i="2"/>
  <c r="Z78" i="2"/>
  <c r="AX78" i="2" s="1"/>
  <c r="Y78" i="2"/>
  <c r="AW78" i="2" s="1"/>
  <c r="X78" i="2"/>
  <c r="AV78" i="2" s="1"/>
  <c r="W78" i="2"/>
  <c r="BG77" i="2"/>
  <c r="BF77" i="2"/>
  <c r="AU77" i="2"/>
  <c r="AQ77" i="2"/>
  <c r="BO77" i="2" s="1"/>
  <c r="AP77" i="2"/>
  <c r="AO77" i="2"/>
  <c r="BM77" i="2" s="1"/>
  <c r="AN77" i="2"/>
  <c r="BL77" i="2" s="1"/>
  <c r="AM77" i="2"/>
  <c r="BK77" i="2" s="1"/>
  <c r="AL77" i="2"/>
  <c r="BJ77" i="2" s="1"/>
  <c r="AK77" i="2"/>
  <c r="BI77" i="2" s="1"/>
  <c r="AJ77" i="2"/>
  <c r="AI77" i="2"/>
  <c r="AH77" i="2"/>
  <c r="AG77" i="2"/>
  <c r="BE77" i="2" s="1"/>
  <c r="AF77" i="2"/>
  <c r="BD77" i="2" s="1"/>
  <c r="AE77" i="2"/>
  <c r="BC77" i="2" s="1"/>
  <c r="AD77" i="2"/>
  <c r="AC77" i="2"/>
  <c r="BA77" i="2" s="1"/>
  <c r="AB77" i="2"/>
  <c r="AZ77" i="2" s="1"/>
  <c r="AA77" i="2"/>
  <c r="AY77" i="2" s="1"/>
  <c r="Z77" i="2"/>
  <c r="AX77" i="2" s="1"/>
  <c r="Y77" i="2"/>
  <c r="AW77" i="2" s="1"/>
  <c r="X77" i="2"/>
  <c r="W77" i="2"/>
  <c r="BO76" i="2"/>
  <c r="BN76" i="2"/>
  <c r="BI76" i="2"/>
  <c r="BC76" i="2"/>
  <c r="BB76" i="2"/>
  <c r="AW76" i="2"/>
  <c r="AV76" i="2"/>
  <c r="AU76" i="2"/>
  <c r="AQ76" i="2"/>
  <c r="AP76" i="2"/>
  <c r="AO76" i="2"/>
  <c r="BM76" i="2" s="1"/>
  <c r="AN76" i="2"/>
  <c r="BL76" i="2" s="1"/>
  <c r="AM76" i="2"/>
  <c r="AL76" i="2"/>
  <c r="BJ76" i="2" s="1"/>
  <c r="AK76" i="2"/>
  <c r="AJ76" i="2"/>
  <c r="BH76" i="2" s="1"/>
  <c r="AI76" i="2"/>
  <c r="BG76" i="2" s="1"/>
  <c r="AH76" i="2"/>
  <c r="BF76" i="2" s="1"/>
  <c r="AG76" i="2"/>
  <c r="AF76" i="2"/>
  <c r="BD76" i="2" s="1"/>
  <c r="AE76" i="2"/>
  <c r="AD76" i="2"/>
  <c r="AC76" i="2"/>
  <c r="BA76" i="2" s="1"/>
  <c r="AB76" i="2"/>
  <c r="AZ76" i="2" s="1"/>
  <c r="AA76" i="2"/>
  <c r="Z76" i="2"/>
  <c r="AX76" i="2" s="1"/>
  <c r="Y76" i="2"/>
  <c r="X76" i="2"/>
  <c r="W76" i="2"/>
  <c r="BL75" i="2"/>
  <c r="BJ75" i="2"/>
  <c r="BD75" i="2"/>
  <c r="AQ75" i="2"/>
  <c r="BO75" i="2" s="1"/>
  <c r="AP75" i="2"/>
  <c r="BN75" i="2" s="1"/>
  <c r="AO75" i="2"/>
  <c r="BM75" i="2" s="1"/>
  <c r="AN75" i="2"/>
  <c r="AM75" i="2"/>
  <c r="BK75" i="2" s="1"/>
  <c r="AL75" i="2"/>
  <c r="AK75" i="2"/>
  <c r="BI75" i="2" s="1"/>
  <c r="AJ75" i="2"/>
  <c r="BH75" i="2" s="1"/>
  <c r="AI75" i="2"/>
  <c r="BG75" i="2" s="1"/>
  <c r="AH75" i="2"/>
  <c r="BF75" i="2" s="1"/>
  <c r="AG75" i="2"/>
  <c r="AF75" i="2"/>
  <c r="AE75" i="2"/>
  <c r="BC75" i="2" s="1"/>
  <c r="AD75" i="2"/>
  <c r="BB75" i="2" s="1"/>
  <c r="AC75" i="2"/>
  <c r="BA75" i="2" s="1"/>
  <c r="AB75" i="2"/>
  <c r="AZ75" i="2" s="1"/>
  <c r="AA75" i="2"/>
  <c r="AY75" i="2" s="1"/>
  <c r="Z75" i="2"/>
  <c r="AX75" i="2" s="1"/>
  <c r="Y75" i="2"/>
  <c r="AW75" i="2" s="1"/>
  <c r="X75" i="2"/>
  <c r="AV75" i="2" s="1"/>
  <c r="W75" i="2"/>
  <c r="AU75" i="2" s="1"/>
  <c r="BN74" i="2"/>
  <c r="BC74" i="2"/>
  <c r="AX74" i="2"/>
  <c r="AQ74" i="2"/>
  <c r="BO74" i="2" s="1"/>
  <c r="AP74" i="2"/>
  <c r="AO74" i="2"/>
  <c r="BM74" i="2" s="1"/>
  <c r="AN74" i="2"/>
  <c r="BL74" i="2" s="1"/>
  <c r="AM74" i="2"/>
  <c r="AL74" i="2"/>
  <c r="BJ74" i="2" s="1"/>
  <c r="AK74" i="2"/>
  <c r="BI74" i="2" s="1"/>
  <c r="AJ74" i="2"/>
  <c r="BH74" i="2" s="1"/>
  <c r="AI74" i="2"/>
  <c r="BG74" i="2" s="1"/>
  <c r="AH74" i="2"/>
  <c r="BF74" i="2" s="1"/>
  <c r="AG74" i="2"/>
  <c r="AF74" i="2"/>
  <c r="BD74" i="2" s="1"/>
  <c r="AE74" i="2"/>
  <c r="AD74" i="2"/>
  <c r="BB74" i="2" s="1"/>
  <c r="AC74" i="2"/>
  <c r="BA74" i="2" s="1"/>
  <c r="AB74" i="2"/>
  <c r="AZ74" i="2" s="1"/>
  <c r="AA74" i="2"/>
  <c r="Z74" i="2"/>
  <c r="Y74" i="2"/>
  <c r="AW74" i="2" s="1"/>
  <c r="X74" i="2"/>
  <c r="AV74" i="2" s="1"/>
  <c r="W74" i="2"/>
  <c r="AU74" i="2" s="1"/>
  <c r="CR73" i="2"/>
  <c r="BF73" i="2"/>
  <c r="AZ73" i="2"/>
  <c r="AQ73" i="2"/>
  <c r="BO73" i="2" s="1"/>
  <c r="AP73" i="2"/>
  <c r="BN73" i="2" s="1"/>
  <c r="AO73" i="2"/>
  <c r="BM73" i="2" s="1"/>
  <c r="AN73" i="2"/>
  <c r="BL73" i="2" s="1"/>
  <c r="AM73" i="2"/>
  <c r="BK73" i="2" s="1"/>
  <c r="AL73" i="2"/>
  <c r="BJ73" i="2" s="1"/>
  <c r="AK73" i="2"/>
  <c r="BI73" i="2" s="1"/>
  <c r="AJ73" i="2"/>
  <c r="BH73" i="2" s="1"/>
  <c r="AI73" i="2"/>
  <c r="BG73" i="2" s="1"/>
  <c r="AH73" i="2"/>
  <c r="AG73" i="2"/>
  <c r="BE73" i="2" s="1"/>
  <c r="AF73" i="2"/>
  <c r="BD73" i="2" s="1"/>
  <c r="AE73" i="2"/>
  <c r="BC73" i="2" s="1"/>
  <c r="AD73" i="2"/>
  <c r="BB73" i="2" s="1"/>
  <c r="AC73" i="2"/>
  <c r="BA73" i="2" s="1"/>
  <c r="AB73" i="2"/>
  <c r="AA73" i="2"/>
  <c r="AY73" i="2" s="1"/>
  <c r="Z73" i="2"/>
  <c r="AX73" i="2" s="1"/>
  <c r="Y73" i="2"/>
  <c r="AW73" i="2" s="1"/>
  <c r="X73" i="2"/>
  <c r="AV73" i="2" s="1"/>
  <c r="W73" i="2"/>
  <c r="AU73" i="2" s="1"/>
  <c r="BK72" i="2"/>
  <c r="BF72" i="2"/>
  <c r="AQ72" i="2"/>
  <c r="BO72" i="2" s="1"/>
  <c r="AP72" i="2"/>
  <c r="BN72" i="2" s="1"/>
  <c r="AO72" i="2"/>
  <c r="BM72" i="2" s="1"/>
  <c r="AN72" i="2"/>
  <c r="AM72" i="2"/>
  <c r="AL72" i="2"/>
  <c r="BJ72" i="2" s="1"/>
  <c r="AK72" i="2"/>
  <c r="BI72" i="2" s="1"/>
  <c r="AJ72" i="2"/>
  <c r="BH72" i="2" s="1"/>
  <c r="AI72" i="2"/>
  <c r="BG72" i="2" s="1"/>
  <c r="AH72" i="2"/>
  <c r="AG72" i="2"/>
  <c r="AF72" i="2"/>
  <c r="BD72" i="2" s="1"/>
  <c r="AE72" i="2"/>
  <c r="BC72" i="2" s="1"/>
  <c r="AD72" i="2"/>
  <c r="BB72" i="2" s="1"/>
  <c r="AC72" i="2"/>
  <c r="BA72" i="2" s="1"/>
  <c r="AB72" i="2"/>
  <c r="AZ72" i="2" s="1"/>
  <c r="AA72" i="2"/>
  <c r="AY72" i="2" s="1"/>
  <c r="Z72" i="2"/>
  <c r="AX72" i="2" s="1"/>
  <c r="Y72" i="2"/>
  <c r="AW72" i="2" s="1"/>
  <c r="X72" i="2"/>
  <c r="AV72" i="2" s="1"/>
  <c r="W72" i="2"/>
  <c r="AU72" i="2" s="1"/>
  <c r="BD71" i="2"/>
  <c r="BC71" i="2"/>
  <c r="AQ71" i="2"/>
  <c r="BO71" i="2" s="1"/>
  <c r="AP71" i="2"/>
  <c r="BN71" i="2" s="1"/>
  <c r="AO71" i="2"/>
  <c r="BM71" i="2" s="1"/>
  <c r="AN71" i="2"/>
  <c r="BL71" i="2" s="1"/>
  <c r="AM71" i="2"/>
  <c r="AL71" i="2"/>
  <c r="BJ71" i="2" s="1"/>
  <c r="AK71" i="2"/>
  <c r="BI71" i="2" s="1"/>
  <c r="AJ71" i="2"/>
  <c r="BH71" i="2" s="1"/>
  <c r="AI71" i="2"/>
  <c r="BG71" i="2" s="1"/>
  <c r="AH71" i="2"/>
  <c r="BF71" i="2" s="1"/>
  <c r="AG71" i="2"/>
  <c r="AF71" i="2"/>
  <c r="AE71" i="2"/>
  <c r="AD71" i="2"/>
  <c r="BB71" i="2" s="1"/>
  <c r="AC71" i="2"/>
  <c r="BA71" i="2" s="1"/>
  <c r="AB71" i="2"/>
  <c r="AZ71" i="2" s="1"/>
  <c r="AA71" i="2"/>
  <c r="Z71" i="2"/>
  <c r="AX71" i="2" s="1"/>
  <c r="Y71" i="2"/>
  <c r="AW71" i="2" s="1"/>
  <c r="X71" i="2"/>
  <c r="AV71" i="2" s="1"/>
  <c r="W71" i="2"/>
  <c r="AU71" i="2" s="1"/>
  <c r="BJ70" i="2"/>
  <c r="BI70" i="2"/>
  <c r="BH70" i="2"/>
  <c r="AW70" i="2"/>
  <c r="AQ70" i="2"/>
  <c r="BO70" i="2" s="1"/>
  <c r="AP70" i="2"/>
  <c r="BN70" i="2" s="1"/>
  <c r="AO70" i="2"/>
  <c r="BM70" i="2" s="1"/>
  <c r="AN70" i="2"/>
  <c r="BL70" i="2" s="1"/>
  <c r="AM70" i="2"/>
  <c r="AL70" i="2"/>
  <c r="AK70" i="2"/>
  <c r="AJ70" i="2"/>
  <c r="AI70" i="2"/>
  <c r="BG70" i="2" s="1"/>
  <c r="AH70" i="2"/>
  <c r="BF70" i="2" s="1"/>
  <c r="AG70" i="2"/>
  <c r="AF70" i="2"/>
  <c r="BD70" i="2" s="1"/>
  <c r="AE70" i="2"/>
  <c r="BC70" i="2" s="1"/>
  <c r="AD70" i="2"/>
  <c r="BB70" i="2" s="1"/>
  <c r="AC70" i="2"/>
  <c r="BA70" i="2" s="1"/>
  <c r="AB70" i="2"/>
  <c r="AZ70" i="2" s="1"/>
  <c r="AA70" i="2"/>
  <c r="Z70" i="2"/>
  <c r="AX70" i="2" s="1"/>
  <c r="Y70" i="2"/>
  <c r="X70" i="2"/>
  <c r="AV70" i="2" s="1"/>
  <c r="W70" i="2"/>
  <c r="AU70" i="2" s="1"/>
  <c r="BG69" i="2"/>
  <c r="AU69" i="2"/>
  <c r="AQ69" i="2"/>
  <c r="BO69" i="2" s="1"/>
  <c r="AP69" i="2"/>
  <c r="BN69" i="2" s="1"/>
  <c r="AO69" i="2"/>
  <c r="BM69" i="2" s="1"/>
  <c r="AN69" i="2"/>
  <c r="BL69" i="2" s="1"/>
  <c r="AM69" i="2"/>
  <c r="AL69" i="2"/>
  <c r="BJ69" i="2" s="1"/>
  <c r="AK69" i="2"/>
  <c r="BI69" i="2" s="1"/>
  <c r="AJ69" i="2"/>
  <c r="BH69" i="2" s="1"/>
  <c r="AI69" i="2"/>
  <c r="AH69" i="2"/>
  <c r="BF69" i="2" s="1"/>
  <c r="AG69" i="2"/>
  <c r="AF69" i="2"/>
  <c r="BD69" i="2" s="1"/>
  <c r="AE69" i="2"/>
  <c r="BC69" i="2" s="1"/>
  <c r="AD69" i="2"/>
  <c r="BB69" i="2" s="1"/>
  <c r="AC69" i="2"/>
  <c r="BA69" i="2" s="1"/>
  <c r="AB69" i="2"/>
  <c r="AZ69" i="2" s="1"/>
  <c r="AA69" i="2"/>
  <c r="AY69" i="2" s="1"/>
  <c r="Z69" i="2"/>
  <c r="AX69" i="2" s="1"/>
  <c r="Y69" i="2"/>
  <c r="AW69" i="2" s="1"/>
  <c r="X69" i="2"/>
  <c r="AV69" i="2" s="1"/>
  <c r="W69" i="2"/>
  <c r="DL68" i="2"/>
  <c r="DK68" i="2"/>
  <c r="DJ68" i="2"/>
  <c r="DI68" i="2"/>
  <c r="DH68" i="2"/>
  <c r="DG68" i="2"/>
  <c r="DF68" i="2"/>
  <c r="DE68" i="2"/>
  <c r="DD68" i="2"/>
  <c r="DC68" i="2"/>
  <c r="DB68" i="2"/>
  <c r="DA68" i="2"/>
  <c r="CZ68" i="2"/>
  <c r="CY68" i="2"/>
  <c r="CX68" i="2"/>
  <c r="CW68" i="2"/>
  <c r="CV68" i="2"/>
  <c r="CU68" i="2"/>
  <c r="CT68" i="2"/>
  <c r="CS68" i="2"/>
  <c r="CR68" i="2"/>
  <c r="BM68" i="2"/>
  <c r="BC68" i="2"/>
  <c r="AW68" i="2"/>
  <c r="BU69" i="2" s="1"/>
  <c r="AV68" i="2"/>
  <c r="AU68" i="2"/>
  <c r="AQ68" i="2"/>
  <c r="BO68" i="2" s="1"/>
  <c r="AP68" i="2"/>
  <c r="BN68" i="2" s="1"/>
  <c r="AO68" i="2"/>
  <c r="AN68" i="2"/>
  <c r="BL68" i="2" s="1"/>
  <c r="AM68" i="2"/>
  <c r="AL68" i="2"/>
  <c r="BJ68" i="2" s="1"/>
  <c r="CH81" i="2" s="1"/>
  <c r="AK68" i="2"/>
  <c r="BI68" i="2" s="1"/>
  <c r="AJ68" i="2"/>
  <c r="BH68" i="2" s="1"/>
  <c r="AI68" i="2"/>
  <c r="BG68" i="2" s="1"/>
  <c r="AH68" i="2"/>
  <c r="BF68" i="2" s="1"/>
  <c r="AG68" i="2"/>
  <c r="AF68" i="2"/>
  <c r="BD68" i="2" s="1"/>
  <c r="AE68" i="2"/>
  <c r="AD68" i="2"/>
  <c r="BB68" i="2" s="1"/>
  <c r="AC68" i="2"/>
  <c r="BA68" i="2" s="1"/>
  <c r="AB68" i="2"/>
  <c r="AZ68" i="2" s="1"/>
  <c r="AA68" i="2"/>
  <c r="Z68" i="2"/>
  <c r="AX68" i="2" s="1"/>
  <c r="Y68" i="2"/>
  <c r="X68" i="2"/>
  <c r="W68" i="2"/>
  <c r="CL67" i="2"/>
  <c r="CJ67" i="2"/>
  <c r="BN67" i="2"/>
  <c r="BH67" i="2"/>
  <c r="AQ67" i="2"/>
  <c r="CM67" i="2" s="1"/>
  <c r="AP67" i="2"/>
  <c r="AO67" i="2"/>
  <c r="BM67" i="2" s="1"/>
  <c r="AN67" i="2"/>
  <c r="BL67" i="2" s="1"/>
  <c r="AM67" i="2"/>
  <c r="CI67" i="2" s="1"/>
  <c r="AL67" i="2"/>
  <c r="CH67" i="2" s="1"/>
  <c r="AK67" i="2"/>
  <c r="CG67" i="2" s="1"/>
  <c r="AJ67" i="2"/>
  <c r="CF67" i="2" s="1"/>
  <c r="AI67" i="2"/>
  <c r="BG67" i="2" s="1"/>
  <c r="AH67" i="2"/>
  <c r="CD67" i="2" s="1"/>
  <c r="AG67" i="2"/>
  <c r="BE67" i="2" s="1"/>
  <c r="AF67" i="2"/>
  <c r="CB67" i="2" s="1"/>
  <c r="AE67" i="2"/>
  <c r="BC67" i="2" s="1"/>
  <c r="AD67" i="2"/>
  <c r="BZ67" i="2" s="1"/>
  <c r="AC67" i="2"/>
  <c r="BA67" i="2" s="1"/>
  <c r="AB67" i="2"/>
  <c r="BX67" i="2" s="1"/>
  <c r="AA67" i="2"/>
  <c r="BW67" i="2" s="1"/>
  <c r="Z67" i="2"/>
  <c r="BV67" i="2" s="1"/>
  <c r="Y67" i="2"/>
  <c r="BU67" i="2" s="1"/>
  <c r="X67" i="2"/>
  <c r="BT67" i="2" s="1"/>
  <c r="W67" i="2"/>
  <c r="AU67" i="2" s="1"/>
  <c r="BR66" i="2"/>
  <c r="AT66" i="2"/>
  <c r="V66" i="2"/>
  <c r="AT57" i="7"/>
  <c r="AS57" i="7"/>
  <c r="AR57" i="7"/>
  <c r="AQ57" i="7"/>
  <c r="AP57" i="7"/>
  <c r="DQ41" i="7" s="1"/>
  <c r="AO57" i="7"/>
  <c r="AN57" i="7"/>
  <c r="AM57" i="7"/>
  <c r="AL57" i="7"/>
  <c r="AK57" i="7"/>
  <c r="AJ57" i="7"/>
  <c r="DK41" i="7" s="1"/>
  <c r="AI57" i="7"/>
  <c r="AH57" i="7"/>
  <c r="AG57" i="7"/>
  <c r="AF57" i="7"/>
  <c r="AE57" i="7"/>
  <c r="AD57" i="7"/>
  <c r="BD43" i="7" s="1"/>
  <c r="AC57" i="7"/>
  <c r="AB57" i="7"/>
  <c r="AA57" i="7"/>
  <c r="Z57" i="7"/>
  <c r="Y57" i="7"/>
  <c r="X57" i="7"/>
  <c r="CY41" i="7" s="1"/>
  <c r="W57" i="7"/>
  <c r="AT56" i="7"/>
  <c r="BT56" i="7" s="1"/>
  <c r="AS56" i="7"/>
  <c r="AR56" i="7"/>
  <c r="BR56" i="7" s="1"/>
  <c r="AQ56" i="7"/>
  <c r="AP56" i="7"/>
  <c r="AO56" i="7"/>
  <c r="AN56" i="7"/>
  <c r="BN56" i="7" s="1"/>
  <c r="AM56" i="7"/>
  <c r="AL56" i="7"/>
  <c r="BL56" i="7" s="1"/>
  <c r="AK56" i="7"/>
  <c r="AJ56" i="7"/>
  <c r="AI56" i="7"/>
  <c r="BI56" i="7" s="1"/>
  <c r="AH56" i="7"/>
  <c r="BH56" i="7" s="1"/>
  <c r="AG56" i="7"/>
  <c r="AF56" i="7"/>
  <c r="BF56" i="7" s="1"/>
  <c r="AE56" i="7"/>
  <c r="AD56" i="7"/>
  <c r="AC56" i="7"/>
  <c r="BC56" i="7" s="1"/>
  <c r="AB56" i="7"/>
  <c r="BB56" i="7" s="1"/>
  <c r="AA56" i="7"/>
  <c r="Z56" i="7"/>
  <c r="AZ56" i="7" s="1"/>
  <c r="Y56" i="7"/>
  <c r="X56" i="7"/>
  <c r="W56" i="7"/>
  <c r="AW56" i="7" s="1"/>
  <c r="AT55" i="7"/>
  <c r="BT55" i="7" s="1"/>
  <c r="AS55" i="7"/>
  <c r="AR55" i="7"/>
  <c r="BR55" i="7" s="1"/>
  <c r="AQ55" i="7"/>
  <c r="AP55" i="7"/>
  <c r="AO55" i="7"/>
  <c r="AN55" i="7"/>
  <c r="BN55" i="7" s="1"/>
  <c r="AM55" i="7"/>
  <c r="AL55" i="7"/>
  <c r="BL55" i="7" s="1"/>
  <c r="AK55" i="7"/>
  <c r="AJ55" i="7"/>
  <c r="AI55" i="7"/>
  <c r="AH55" i="7"/>
  <c r="BH55" i="7" s="1"/>
  <c r="AG55" i="7"/>
  <c r="AF55" i="7"/>
  <c r="BF55" i="7" s="1"/>
  <c r="AE55" i="7"/>
  <c r="AD55" i="7"/>
  <c r="AC55" i="7"/>
  <c r="AB55" i="7"/>
  <c r="BB55" i="7" s="1"/>
  <c r="AA55" i="7"/>
  <c r="Z55" i="7"/>
  <c r="AZ55" i="7" s="1"/>
  <c r="Y55" i="7"/>
  <c r="X55" i="7"/>
  <c r="W55" i="7"/>
  <c r="AT54" i="7"/>
  <c r="BT54" i="7" s="1"/>
  <c r="AS54" i="7"/>
  <c r="BS54" i="7" s="1"/>
  <c r="AR54" i="7"/>
  <c r="BR54" i="7" s="1"/>
  <c r="AQ54" i="7"/>
  <c r="AP54" i="7"/>
  <c r="AO54" i="7"/>
  <c r="BO54" i="7" s="1"/>
  <c r="AN54" i="7"/>
  <c r="BN54" i="7" s="1"/>
  <c r="AM54" i="7"/>
  <c r="BM54" i="7" s="1"/>
  <c r="AL54" i="7"/>
  <c r="BL54" i="7" s="1"/>
  <c r="AK54" i="7"/>
  <c r="AJ54" i="7"/>
  <c r="AI54" i="7"/>
  <c r="BI54" i="7" s="1"/>
  <c r="AH54" i="7"/>
  <c r="BH54" i="7" s="1"/>
  <c r="AG54" i="7"/>
  <c r="BG54" i="7" s="1"/>
  <c r="AF54" i="7"/>
  <c r="BF54" i="7" s="1"/>
  <c r="AE54" i="7"/>
  <c r="AD54" i="7"/>
  <c r="AC54" i="7"/>
  <c r="BC54" i="7" s="1"/>
  <c r="AB54" i="7"/>
  <c r="BB54" i="7" s="1"/>
  <c r="AA54" i="7"/>
  <c r="BA54" i="7" s="1"/>
  <c r="Z54" i="7"/>
  <c r="AZ54" i="7" s="1"/>
  <c r="Y54" i="7"/>
  <c r="X54" i="7"/>
  <c r="W54" i="7"/>
  <c r="AW54" i="7" s="1"/>
  <c r="AT53" i="7"/>
  <c r="BT53" i="7" s="1"/>
  <c r="AS53" i="7"/>
  <c r="BS53" i="7" s="1"/>
  <c r="AR53" i="7"/>
  <c r="AQ53" i="7"/>
  <c r="AP53" i="7"/>
  <c r="AO53" i="7"/>
  <c r="AN53" i="7"/>
  <c r="BN53" i="7" s="1"/>
  <c r="AM53" i="7"/>
  <c r="BM53" i="7" s="1"/>
  <c r="AL53" i="7"/>
  <c r="AK53" i="7"/>
  <c r="AJ53" i="7"/>
  <c r="AI53" i="7"/>
  <c r="BI53" i="7" s="1"/>
  <c r="AH53" i="7"/>
  <c r="BH53" i="7" s="1"/>
  <c r="AG53" i="7"/>
  <c r="BG53" i="7" s="1"/>
  <c r="AF53" i="7"/>
  <c r="AE53" i="7"/>
  <c r="AD53" i="7"/>
  <c r="AC53" i="7"/>
  <c r="AB53" i="7"/>
  <c r="BB53" i="7" s="1"/>
  <c r="AA53" i="7"/>
  <c r="BA53" i="7" s="1"/>
  <c r="Z53" i="7"/>
  <c r="Y53" i="7"/>
  <c r="X53" i="7"/>
  <c r="W53" i="7"/>
  <c r="AT52" i="7"/>
  <c r="BT52" i="7" s="1"/>
  <c r="AS52" i="7"/>
  <c r="AR52" i="7"/>
  <c r="AQ52" i="7"/>
  <c r="BQ52" i="7" s="1"/>
  <c r="AP52" i="7"/>
  <c r="AO52" i="7"/>
  <c r="BO52" i="7" s="1"/>
  <c r="AN52" i="7"/>
  <c r="BN52" i="7" s="1"/>
  <c r="AM52" i="7"/>
  <c r="AL52" i="7"/>
  <c r="AK52" i="7"/>
  <c r="BK52" i="7" s="1"/>
  <c r="AJ52" i="7"/>
  <c r="AI52" i="7"/>
  <c r="BI52" i="7" s="1"/>
  <c r="AH52" i="7"/>
  <c r="BH52" i="7" s="1"/>
  <c r="AG52" i="7"/>
  <c r="AF52" i="7"/>
  <c r="AE52" i="7"/>
  <c r="BE52" i="7" s="1"/>
  <c r="AD52" i="7"/>
  <c r="AC52" i="7"/>
  <c r="BC52" i="7" s="1"/>
  <c r="AB52" i="7"/>
  <c r="BB52" i="7" s="1"/>
  <c r="AA52" i="7"/>
  <c r="Z52" i="7"/>
  <c r="Y52" i="7"/>
  <c r="AY52" i="7" s="1"/>
  <c r="X52" i="7"/>
  <c r="W52" i="7"/>
  <c r="AW52" i="7" s="1"/>
  <c r="AT51" i="7"/>
  <c r="BT51" i="7" s="1"/>
  <c r="AS51" i="7"/>
  <c r="AR51" i="7"/>
  <c r="AQ51" i="7"/>
  <c r="BQ51" i="7" s="1"/>
  <c r="AP51" i="7"/>
  <c r="AO51" i="7"/>
  <c r="BO51" i="7" s="1"/>
  <c r="AN51" i="7"/>
  <c r="BN51" i="7" s="1"/>
  <c r="AM51" i="7"/>
  <c r="AL51" i="7"/>
  <c r="AK51" i="7"/>
  <c r="BK51" i="7" s="1"/>
  <c r="AJ51" i="7"/>
  <c r="AI51" i="7"/>
  <c r="BI51" i="7" s="1"/>
  <c r="AH51" i="7"/>
  <c r="BH51" i="7" s="1"/>
  <c r="AG51" i="7"/>
  <c r="AF51" i="7"/>
  <c r="AE51" i="7"/>
  <c r="BE51" i="7" s="1"/>
  <c r="AD51" i="7"/>
  <c r="AC51" i="7"/>
  <c r="BC51" i="7" s="1"/>
  <c r="AB51" i="7"/>
  <c r="BB51" i="7" s="1"/>
  <c r="AA51" i="7"/>
  <c r="Z51" i="7"/>
  <c r="Y51" i="7"/>
  <c r="AY51" i="7" s="1"/>
  <c r="X51" i="7"/>
  <c r="W51" i="7"/>
  <c r="AW51" i="7" s="1"/>
  <c r="BF50" i="7"/>
  <c r="AT50" i="7"/>
  <c r="BT50" i="7" s="1"/>
  <c r="AS50" i="7"/>
  <c r="BS50" i="7" s="1"/>
  <c r="AR50" i="7"/>
  <c r="BR50" i="7" s="1"/>
  <c r="AQ50" i="7"/>
  <c r="BQ50" i="7" s="1"/>
  <c r="AP50" i="7"/>
  <c r="BP50" i="7" s="1"/>
  <c r="AO50" i="7"/>
  <c r="BO50" i="7" s="1"/>
  <c r="AN50" i="7"/>
  <c r="BN50" i="7" s="1"/>
  <c r="AM50" i="7"/>
  <c r="BM50" i="7" s="1"/>
  <c r="AL50" i="7"/>
  <c r="BL50" i="7" s="1"/>
  <c r="AK50" i="7"/>
  <c r="BK50" i="7" s="1"/>
  <c r="AJ50" i="7"/>
  <c r="BJ50" i="7" s="1"/>
  <c r="AI50" i="7"/>
  <c r="AH50" i="7"/>
  <c r="BH50" i="7" s="1"/>
  <c r="AG50" i="7"/>
  <c r="BG50" i="7" s="1"/>
  <c r="AF50" i="7"/>
  <c r="AE50" i="7"/>
  <c r="BE50" i="7" s="1"/>
  <c r="AD50" i="7"/>
  <c r="BD50" i="7" s="1"/>
  <c r="AC50" i="7"/>
  <c r="BC50" i="7" s="1"/>
  <c r="AB50" i="7"/>
  <c r="BB50" i="7" s="1"/>
  <c r="AA50" i="7"/>
  <c r="BA50" i="7" s="1"/>
  <c r="Z50" i="7"/>
  <c r="AZ50" i="7" s="1"/>
  <c r="Y50" i="7"/>
  <c r="AY50" i="7" s="1"/>
  <c r="X50" i="7"/>
  <c r="AX50" i="7" s="1"/>
  <c r="W50" i="7"/>
  <c r="AW50" i="7" s="1"/>
  <c r="BS49" i="7"/>
  <c r="BG49" i="7"/>
  <c r="AT49" i="7"/>
  <c r="BT49" i="7" s="1"/>
  <c r="AS49" i="7"/>
  <c r="AR49" i="7"/>
  <c r="BR49" i="7" s="1"/>
  <c r="AQ49" i="7"/>
  <c r="AP49" i="7"/>
  <c r="AO49" i="7"/>
  <c r="BO49" i="7" s="1"/>
  <c r="AN49" i="7"/>
  <c r="BN49" i="7" s="1"/>
  <c r="AM49" i="7"/>
  <c r="BM49" i="7" s="1"/>
  <c r="AL49" i="7"/>
  <c r="BL49" i="7" s="1"/>
  <c r="AK49" i="7"/>
  <c r="AJ49" i="7"/>
  <c r="AI49" i="7"/>
  <c r="AH49" i="7"/>
  <c r="BH49" i="7" s="1"/>
  <c r="AG49" i="7"/>
  <c r="AF49" i="7"/>
  <c r="BF49" i="7" s="1"/>
  <c r="AE49" i="7"/>
  <c r="AD49" i="7"/>
  <c r="AC49" i="7"/>
  <c r="AB49" i="7"/>
  <c r="BB49" i="7" s="1"/>
  <c r="AA49" i="7"/>
  <c r="BA49" i="7" s="1"/>
  <c r="Z49" i="7"/>
  <c r="AZ49" i="7" s="1"/>
  <c r="Y49" i="7"/>
  <c r="X49" i="7"/>
  <c r="W49" i="7"/>
  <c r="AW49" i="7" s="1"/>
  <c r="BT48" i="7"/>
  <c r="BI48" i="7"/>
  <c r="AT48" i="7"/>
  <c r="AS48" i="7"/>
  <c r="BS48" i="7" s="1"/>
  <c r="AR48" i="7"/>
  <c r="BR48" i="7" s="1"/>
  <c r="AQ48" i="7"/>
  <c r="BQ48" i="7" s="1"/>
  <c r="AP48" i="7"/>
  <c r="AO48" i="7"/>
  <c r="BO48" i="7" s="1"/>
  <c r="AN48" i="7"/>
  <c r="BN48" i="7" s="1"/>
  <c r="AM48" i="7"/>
  <c r="BM48" i="7" s="1"/>
  <c r="AL48" i="7"/>
  <c r="BL48" i="7" s="1"/>
  <c r="AK48" i="7"/>
  <c r="BK48" i="7" s="1"/>
  <c r="AJ48" i="7"/>
  <c r="AI48" i="7"/>
  <c r="AH48" i="7"/>
  <c r="BH48" i="7" s="1"/>
  <c r="AG48" i="7"/>
  <c r="BG48" i="7" s="1"/>
  <c r="AF48" i="7"/>
  <c r="BF48" i="7" s="1"/>
  <c r="AE48" i="7"/>
  <c r="BE48" i="7" s="1"/>
  <c r="AD48" i="7"/>
  <c r="AC48" i="7"/>
  <c r="AB48" i="7"/>
  <c r="BB48" i="7" s="1"/>
  <c r="AA48" i="7"/>
  <c r="BA48" i="7" s="1"/>
  <c r="Z48" i="7"/>
  <c r="AZ48" i="7" s="1"/>
  <c r="Y48" i="7"/>
  <c r="AY48" i="7" s="1"/>
  <c r="X48" i="7"/>
  <c r="W48" i="7"/>
  <c r="AW48" i="7" s="1"/>
  <c r="CY47" i="7"/>
  <c r="BI47" i="7"/>
  <c r="BG47" i="7"/>
  <c r="AT47" i="7"/>
  <c r="BT47" i="7" s="1"/>
  <c r="AS47" i="7"/>
  <c r="BS47" i="7" s="1"/>
  <c r="AR47" i="7"/>
  <c r="BR47" i="7" s="1"/>
  <c r="AQ47" i="7"/>
  <c r="BQ47" i="7" s="1"/>
  <c r="AP47" i="7"/>
  <c r="AO47" i="7"/>
  <c r="BO47" i="7" s="1"/>
  <c r="AN47" i="7"/>
  <c r="BN47" i="7" s="1"/>
  <c r="AM47" i="7"/>
  <c r="BM47" i="7" s="1"/>
  <c r="AL47" i="7"/>
  <c r="BL47" i="7" s="1"/>
  <c r="AK47" i="7"/>
  <c r="BK47" i="7" s="1"/>
  <c r="AJ47" i="7"/>
  <c r="AI47" i="7"/>
  <c r="AH47" i="7"/>
  <c r="BH47" i="7" s="1"/>
  <c r="AG47" i="7"/>
  <c r="AF47" i="7"/>
  <c r="BF47" i="7" s="1"/>
  <c r="AE47" i="7"/>
  <c r="BE47" i="7" s="1"/>
  <c r="AD47" i="7"/>
  <c r="BD47" i="7" s="1"/>
  <c r="AC47" i="7"/>
  <c r="BC47" i="7" s="1"/>
  <c r="AB47" i="7"/>
  <c r="BB47" i="7" s="1"/>
  <c r="AA47" i="7"/>
  <c r="BA47" i="7" s="1"/>
  <c r="Z47" i="7"/>
  <c r="AZ47" i="7" s="1"/>
  <c r="Y47" i="7"/>
  <c r="AY47" i="7" s="1"/>
  <c r="X47" i="7"/>
  <c r="W47" i="7"/>
  <c r="AW47" i="7" s="1"/>
  <c r="AT46" i="7"/>
  <c r="BT46" i="7" s="1"/>
  <c r="AS46" i="7"/>
  <c r="BS46" i="7" s="1"/>
  <c r="AR46" i="7"/>
  <c r="AQ46" i="7"/>
  <c r="BQ46" i="7" s="1"/>
  <c r="AP46" i="7"/>
  <c r="AO46" i="7"/>
  <c r="BO46" i="7" s="1"/>
  <c r="AN46" i="7"/>
  <c r="BN46" i="7" s="1"/>
  <c r="AM46" i="7"/>
  <c r="BM46" i="7" s="1"/>
  <c r="AL46" i="7"/>
  <c r="AK46" i="7"/>
  <c r="BK46" i="7" s="1"/>
  <c r="AJ46" i="7"/>
  <c r="AI46" i="7"/>
  <c r="BI46" i="7" s="1"/>
  <c r="AH46" i="7"/>
  <c r="BH46" i="7" s="1"/>
  <c r="AG46" i="7"/>
  <c r="BG46" i="7" s="1"/>
  <c r="AF46" i="7"/>
  <c r="AE46" i="7"/>
  <c r="BE46" i="7" s="1"/>
  <c r="AD46" i="7"/>
  <c r="AC46" i="7"/>
  <c r="BC46" i="7" s="1"/>
  <c r="AB46" i="7"/>
  <c r="BB46" i="7" s="1"/>
  <c r="AA46" i="7"/>
  <c r="BA46" i="7" s="1"/>
  <c r="Z46" i="7"/>
  <c r="Y46" i="7"/>
  <c r="AY46" i="7" s="1"/>
  <c r="X46" i="7"/>
  <c r="W46" i="7"/>
  <c r="AW46" i="7" s="1"/>
  <c r="BF45" i="7"/>
  <c r="AT45" i="7"/>
  <c r="BT45" i="7" s="1"/>
  <c r="AS45" i="7"/>
  <c r="BS45" i="7" s="1"/>
  <c r="AR45" i="7"/>
  <c r="BR45" i="7" s="1"/>
  <c r="AQ45" i="7"/>
  <c r="BQ45" i="7" s="1"/>
  <c r="AP45" i="7"/>
  <c r="AO45" i="7"/>
  <c r="BO45" i="7" s="1"/>
  <c r="AN45" i="7"/>
  <c r="BN45" i="7" s="1"/>
  <c r="AM45" i="7"/>
  <c r="BM45" i="7" s="1"/>
  <c r="AL45" i="7"/>
  <c r="BL45" i="7" s="1"/>
  <c r="AK45" i="7"/>
  <c r="BK45" i="7" s="1"/>
  <c r="AJ45" i="7"/>
  <c r="AI45" i="7"/>
  <c r="BI45" i="7" s="1"/>
  <c r="AH45" i="7"/>
  <c r="BH45" i="7" s="1"/>
  <c r="AG45" i="7"/>
  <c r="BG45" i="7" s="1"/>
  <c r="AF45" i="7"/>
  <c r="AE45" i="7"/>
  <c r="BE45" i="7" s="1"/>
  <c r="AD45" i="7"/>
  <c r="AC45" i="7"/>
  <c r="BC45" i="7" s="1"/>
  <c r="AB45" i="7"/>
  <c r="BB45" i="7" s="1"/>
  <c r="AA45" i="7"/>
  <c r="BA45" i="7" s="1"/>
  <c r="Z45" i="7"/>
  <c r="AZ45" i="7" s="1"/>
  <c r="Y45" i="7"/>
  <c r="AY45" i="7" s="1"/>
  <c r="X45" i="7"/>
  <c r="W45" i="7"/>
  <c r="AW45" i="7" s="1"/>
  <c r="AZ44" i="7"/>
  <c r="AT44" i="7"/>
  <c r="BT44" i="7" s="1"/>
  <c r="AS44" i="7"/>
  <c r="BS44" i="7" s="1"/>
  <c r="AR44" i="7"/>
  <c r="BR44" i="7" s="1"/>
  <c r="AQ44" i="7"/>
  <c r="BQ44" i="7" s="1"/>
  <c r="AP44" i="7"/>
  <c r="AO44" i="7"/>
  <c r="BO44" i="7" s="1"/>
  <c r="AN44" i="7"/>
  <c r="BN44" i="7" s="1"/>
  <c r="AM44" i="7"/>
  <c r="BM44" i="7" s="1"/>
  <c r="AL44" i="7"/>
  <c r="BL44" i="7" s="1"/>
  <c r="AK44" i="7"/>
  <c r="BK44" i="7" s="1"/>
  <c r="AJ44" i="7"/>
  <c r="AI44" i="7"/>
  <c r="BI44" i="7" s="1"/>
  <c r="AH44" i="7"/>
  <c r="BH44" i="7" s="1"/>
  <c r="AG44" i="7"/>
  <c r="BG44" i="7" s="1"/>
  <c r="AF44" i="7"/>
  <c r="BF44" i="7" s="1"/>
  <c r="AE44" i="7"/>
  <c r="BE44" i="7" s="1"/>
  <c r="AD44" i="7"/>
  <c r="AC44" i="7"/>
  <c r="BC44" i="7" s="1"/>
  <c r="AB44" i="7"/>
  <c r="BB44" i="7" s="1"/>
  <c r="AA44" i="7"/>
  <c r="BA44" i="7" s="1"/>
  <c r="Z44" i="7"/>
  <c r="Y44" i="7"/>
  <c r="AY44" i="7" s="1"/>
  <c r="X44" i="7"/>
  <c r="W44" i="7"/>
  <c r="AW44" i="7" s="1"/>
  <c r="BB43" i="7"/>
  <c r="AT43" i="7"/>
  <c r="BT43" i="7" s="1"/>
  <c r="AS43" i="7"/>
  <c r="BS43" i="7" s="1"/>
  <c r="AR43" i="7"/>
  <c r="BR43" i="7" s="1"/>
  <c r="AQ43" i="7"/>
  <c r="BQ43" i="7" s="1"/>
  <c r="AP43" i="7"/>
  <c r="AO43" i="7"/>
  <c r="BO43" i="7" s="1"/>
  <c r="AN43" i="7"/>
  <c r="BN43" i="7" s="1"/>
  <c r="AM43" i="7"/>
  <c r="BM43" i="7" s="1"/>
  <c r="AL43" i="7"/>
  <c r="BL43" i="7" s="1"/>
  <c r="AK43" i="7"/>
  <c r="BK43" i="7" s="1"/>
  <c r="AJ43" i="7"/>
  <c r="BJ43" i="7" s="1"/>
  <c r="AI43" i="7"/>
  <c r="BI43" i="7" s="1"/>
  <c r="AH43" i="7"/>
  <c r="BH43" i="7" s="1"/>
  <c r="AG43" i="7"/>
  <c r="BG43" i="7" s="1"/>
  <c r="AF43" i="7"/>
  <c r="BF43" i="7" s="1"/>
  <c r="AE43" i="7"/>
  <c r="BE43" i="7" s="1"/>
  <c r="AD43" i="7"/>
  <c r="AC43" i="7"/>
  <c r="BC43" i="7" s="1"/>
  <c r="AB43" i="7"/>
  <c r="AA43" i="7"/>
  <c r="BA43" i="7" s="1"/>
  <c r="Z43" i="7"/>
  <c r="AZ43" i="7" s="1"/>
  <c r="Y43" i="7"/>
  <c r="AY43" i="7" s="1"/>
  <c r="X43" i="7"/>
  <c r="W43" i="7"/>
  <c r="AW43" i="7" s="1"/>
  <c r="BA42" i="7"/>
  <c r="AT42" i="7"/>
  <c r="BT42" i="7" s="1"/>
  <c r="AS42" i="7"/>
  <c r="BS42" i="7" s="1"/>
  <c r="AR42" i="7"/>
  <c r="BR42" i="7" s="1"/>
  <c r="AQ42" i="7"/>
  <c r="BQ42" i="7" s="1"/>
  <c r="AP42" i="7"/>
  <c r="BP42" i="7" s="1"/>
  <c r="AO42" i="7"/>
  <c r="BO42" i="7" s="1"/>
  <c r="AN42" i="7"/>
  <c r="BN42" i="7" s="1"/>
  <c r="CN43" i="7" s="1"/>
  <c r="AM42" i="7"/>
  <c r="BM42" i="7" s="1"/>
  <c r="AL42" i="7"/>
  <c r="BL42" i="7" s="1"/>
  <c r="AK42" i="7"/>
  <c r="BK42" i="7" s="1"/>
  <c r="AJ42" i="7"/>
  <c r="BJ42" i="7" s="1"/>
  <c r="AI42" i="7"/>
  <c r="BI42" i="7" s="1"/>
  <c r="AH42" i="7"/>
  <c r="BH42" i="7" s="1"/>
  <c r="CH47" i="7" s="1"/>
  <c r="AG42" i="7"/>
  <c r="BG42" i="7" s="1"/>
  <c r="AF42" i="7"/>
  <c r="BF42" i="7" s="1"/>
  <c r="AE42" i="7"/>
  <c r="BE42" i="7" s="1"/>
  <c r="AD42" i="7"/>
  <c r="BD42" i="7" s="1"/>
  <c r="AC42" i="7"/>
  <c r="BC42" i="7" s="1"/>
  <c r="AB42" i="7"/>
  <c r="BB42" i="7" s="1"/>
  <c r="AA42" i="7"/>
  <c r="Z42" i="7"/>
  <c r="AZ42" i="7" s="1"/>
  <c r="Y42" i="7"/>
  <c r="AY42" i="7" s="1"/>
  <c r="X42" i="7"/>
  <c r="W42" i="7"/>
  <c r="AW42" i="7" s="1"/>
  <c r="DU41" i="7"/>
  <c r="DT41" i="7"/>
  <c r="DS41" i="7"/>
  <c r="DR41" i="7"/>
  <c r="DP41" i="7"/>
  <c r="DO41" i="7"/>
  <c r="DN41" i="7"/>
  <c r="DM41" i="7"/>
  <c r="DL41" i="7"/>
  <c r="DJ41" i="7"/>
  <c r="DI41" i="7"/>
  <c r="DH41" i="7"/>
  <c r="DG41" i="7"/>
  <c r="DF41" i="7"/>
  <c r="DD41" i="7"/>
  <c r="DC41" i="7"/>
  <c r="DB41" i="7"/>
  <c r="DA41" i="7"/>
  <c r="CZ41" i="7"/>
  <c r="CX41" i="7"/>
  <c r="BS41" i="7"/>
  <c r="BM41" i="7"/>
  <c r="BA41" i="7"/>
  <c r="CA45" i="7" s="1"/>
  <c r="AT41" i="7"/>
  <c r="BT41" i="7" s="1"/>
  <c r="AS41" i="7"/>
  <c r="AR41" i="7"/>
  <c r="BR41" i="7" s="1"/>
  <c r="AQ41" i="7"/>
  <c r="BQ41" i="7" s="1"/>
  <c r="AP41" i="7"/>
  <c r="AO41" i="7"/>
  <c r="BO41" i="7" s="1"/>
  <c r="AN41" i="7"/>
  <c r="BN41" i="7" s="1"/>
  <c r="AM41" i="7"/>
  <c r="AL41" i="7"/>
  <c r="BL41" i="7" s="1"/>
  <c r="AK41" i="7"/>
  <c r="BK41" i="7" s="1"/>
  <c r="CK41" i="7" s="1"/>
  <c r="AJ41" i="7"/>
  <c r="AI41" i="7"/>
  <c r="BI41" i="7" s="1"/>
  <c r="AH41" i="7"/>
  <c r="BH41" i="7" s="1"/>
  <c r="AG41" i="7"/>
  <c r="BG41" i="7" s="1"/>
  <c r="CG41" i="7" s="1"/>
  <c r="AF41" i="7"/>
  <c r="BF41" i="7" s="1"/>
  <c r="AE41" i="7"/>
  <c r="BE41" i="7" s="1"/>
  <c r="CE43" i="7" s="1"/>
  <c r="AD41" i="7"/>
  <c r="BD41" i="7" s="1"/>
  <c r="AC41" i="7"/>
  <c r="BC41" i="7" s="1"/>
  <c r="AB41" i="7"/>
  <c r="BB41" i="7" s="1"/>
  <c r="CB41" i="7" s="1"/>
  <c r="AA41" i="7"/>
  <c r="Z41" i="7"/>
  <c r="AZ41" i="7" s="1"/>
  <c r="Y41" i="7"/>
  <c r="AY41" i="7" s="1"/>
  <c r="X41" i="7"/>
  <c r="W41" i="7"/>
  <c r="AW41" i="7" s="1"/>
  <c r="CS40" i="7"/>
  <c r="CB40" i="7"/>
  <c r="BX40" i="7"/>
  <c r="BS40" i="7"/>
  <c r="BH40" i="7"/>
  <c r="AR40" i="7"/>
  <c r="CR40" i="7" s="1"/>
  <c r="AQ40" i="7"/>
  <c r="CQ40" i="7" s="1"/>
  <c r="AP40" i="7"/>
  <c r="BP40" i="7" s="1"/>
  <c r="AO40" i="7"/>
  <c r="CO40" i="7" s="1"/>
  <c r="AN40" i="7"/>
  <c r="BN40" i="7" s="1"/>
  <c r="AM40" i="7"/>
  <c r="BM40" i="7" s="1"/>
  <c r="AL40" i="7"/>
  <c r="BL40" i="7" s="1"/>
  <c r="AK40" i="7"/>
  <c r="CK40" i="7" s="1"/>
  <c r="AJ40" i="7"/>
  <c r="BJ40" i="7" s="1"/>
  <c r="AI40" i="7"/>
  <c r="CI40" i="7" s="1"/>
  <c r="AH40" i="7"/>
  <c r="CH40" i="7" s="1"/>
  <c r="AG40" i="7"/>
  <c r="CG40" i="7" s="1"/>
  <c r="AF40" i="7"/>
  <c r="BF40" i="7" s="1"/>
  <c r="AE40" i="7"/>
  <c r="CE40" i="7" s="1"/>
  <c r="AD40" i="7"/>
  <c r="BD40" i="7" s="1"/>
  <c r="AC40" i="7"/>
  <c r="CC40" i="7" s="1"/>
  <c r="AB40" i="7"/>
  <c r="BB40" i="7" s="1"/>
  <c r="AA40" i="7"/>
  <c r="CA40" i="7" s="1"/>
  <c r="Z40" i="7"/>
  <c r="BZ40" i="7" s="1"/>
  <c r="Y40" i="7"/>
  <c r="BY40" i="7" s="1"/>
  <c r="X40" i="7"/>
  <c r="AX40" i="7" s="1"/>
  <c r="W40" i="7"/>
  <c r="BW40" i="7" s="1"/>
  <c r="BW39" i="7"/>
  <c r="AW39" i="7"/>
  <c r="W39" i="7"/>
  <c r="AQ20" i="2"/>
  <c r="AP20" i="2"/>
  <c r="AO20" i="2"/>
  <c r="AN20" i="2"/>
  <c r="AM20" i="2"/>
  <c r="AL20" i="2"/>
  <c r="AK20" i="2"/>
  <c r="AJ20" i="2"/>
  <c r="AI20" i="2"/>
  <c r="AH20" i="2"/>
  <c r="BF18" i="2" s="1"/>
  <c r="AG20" i="2"/>
  <c r="AF20" i="2"/>
  <c r="BD17" i="2" s="1"/>
  <c r="AE20" i="2"/>
  <c r="AD20" i="2"/>
  <c r="AC20" i="2"/>
  <c r="AB20" i="2"/>
  <c r="AA20" i="2"/>
  <c r="Z20" i="2"/>
  <c r="Y20" i="2"/>
  <c r="X20" i="2"/>
  <c r="W20" i="2"/>
  <c r="BO19" i="2"/>
  <c r="BC19" i="2"/>
  <c r="BB19" i="2"/>
  <c r="AW19" i="2"/>
  <c r="AQ19" i="2"/>
  <c r="AP19" i="2"/>
  <c r="BN19" i="2" s="1"/>
  <c r="AO19" i="2"/>
  <c r="BM19" i="2" s="1"/>
  <c r="AN19" i="2"/>
  <c r="BL19" i="2" s="1"/>
  <c r="AM19" i="2"/>
  <c r="BK19" i="2" s="1"/>
  <c r="AL19" i="2"/>
  <c r="BJ19" i="2" s="1"/>
  <c r="AK19" i="2"/>
  <c r="BI19" i="2" s="1"/>
  <c r="AJ19" i="2"/>
  <c r="AI19" i="2"/>
  <c r="BG19" i="2" s="1"/>
  <c r="AH19" i="2"/>
  <c r="BF19" i="2" s="1"/>
  <c r="AG19" i="2"/>
  <c r="BE19" i="2" s="1"/>
  <c r="AF19" i="2"/>
  <c r="BD19" i="2" s="1"/>
  <c r="AE19" i="2"/>
  <c r="AD19" i="2"/>
  <c r="AC19" i="2"/>
  <c r="BA19" i="2" s="1"/>
  <c r="AB19" i="2"/>
  <c r="AZ19" i="2" s="1"/>
  <c r="AA19" i="2"/>
  <c r="AY19" i="2" s="1"/>
  <c r="Z19" i="2"/>
  <c r="AX19" i="2" s="1"/>
  <c r="Y19" i="2"/>
  <c r="X19" i="2"/>
  <c r="W19" i="2"/>
  <c r="AU19" i="2" s="1"/>
  <c r="AQ18" i="2"/>
  <c r="BO18" i="2" s="1"/>
  <c r="AP18" i="2"/>
  <c r="AO18" i="2"/>
  <c r="BM18" i="2" s="1"/>
  <c r="AN18" i="2"/>
  <c r="BL18" i="2" s="1"/>
  <c r="AM18" i="2"/>
  <c r="BK18" i="2" s="1"/>
  <c r="AL18" i="2"/>
  <c r="AK18" i="2"/>
  <c r="BI18" i="2" s="1"/>
  <c r="AJ18" i="2"/>
  <c r="AI18" i="2"/>
  <c r="BG18" i="2" s="1"/>
  <c r="AH18" i="2"/>
  <c r="AG18" i="2"/>
  <c r="BE18" i="2" s="1"/>
  <c r="AF18" i="2"/>
  <c r="AE18" i="2"/>
  <c r="BC18" i="2" s="1"/>
  <c r="AD18" i="2"/>
  <c r="AC18" i="2"/>
  <c r="BA18" i="2" s="1"/>
  <c r="AB18" i="2"/>
  <c r="AZ18" i="2" s="1"/>
  <c r="AA18" i="2"/>
  <c r="AY18" i="2" s="1"/>
  <c r="Z18" i="2"/>
  <c r="Y18" i="2"/>
  <c r="AW18" i="2" s="1"/>
  <c r="X18" i="2"/>
  <c r="W18" i="2"/>
  <c r="AU18" i="2" s="1"/>
  <c r="BJ17" i="2"/>
  <c r="AX17" i="2"/>
  <c r="AQ17" i="2"/>
  <c r="BO17" i="2" s="1"/>
  <c r="AP17" i="2"/>
  <c r="AO17" i="2"/>
  <c r="AN17" i="2"/>
  <c r="BL17" i="2" s="1"/>
  <c r="AM17" i="2"/>
  <c r="BK17" i="2" s="1"/>
  <c r="AL17" i="2"/>
  <c r="AK17" i="2"/>
  <c r="BI17" i="2" s="1"/>
  <c r="AJ17" i="2"/>
  <c r="AI17" i="2"/>
  <c r="AH17" i="2"/>
  <c r="BF17" i="2" s="1"/>
  <c r="AG17" i="2"/>
  <c r="BE17" i="2" s="1"/>
  <c r="AF17" i="2"/>
  <c r="AE17" i="2"/>
  <c r="BC17" i="2" s="1"/>
  <c r="AD17" i="2"/>
  <c r="AC17" i="2"/>
  <c r="AB17" i="2"/>
  <c r="AZ17" i="2" s="1"/>
  <c r="AA17" i="2"/>
  <c r="AY17" i="2" s="1"/>
  <c r="Z17" i="2"/>
  <c r="Y17" i="2"/>
  <c r="AW17" i="2" s="1"/>
  <c r="X17" i="2"/>
  <c r="W17" i="2"/>
  <c r="BE16" i="2"/>
  <c r="AQ16" i="2"/>
  <c r="BO16" i="2" s="1"/>
  <c r="AP16" i="2"/>
  <c r="AO16" i="2"/>
  <c r="BM16" i="2" s="1"/>
  <c r="AN16" i="2"/>
  <c r="BL16" i="2" s="1"/>
  <c r="AM16" i="2"/>
  <c r="BK16" i="2" s="1"/>
  <c r="AL16" i="2"/>
  <c r="BJ16" i="2" s="1"/>
  <c r="AK16" i="2"/>
  <c r="BI16" i="2" s="1"/>
  <c r="AJ16" i="2"/>
  <c r="AI16" i="2"/>
  <c r="BG16" i="2" s="1"/>
  <c r="AH16" i="2"/>
  <c r="BF16" i="2" s="1"/>
  <c r="AG16" i="2"/>
  <c r="AF16" i="2"/>
  <c r="BD16" i="2" s="1"/>
  <c r="AE16" i="2"/>
  <c r="BC16" i="2" s="1"/>
  <c r="AD16" i="2"/>
  <c r="AC16" i="2"/>
  <c r="BA16" i="2" s="1"/>
  <c r="AB16" i="2"/>
  <c r="AZ16" i="2" s="1"/>
  <c r="AA16" i="2"/>
  <c r="AY16" i="2" s="1"/>
  <c r="Z16" i="2"/>
  <c r="AX16" i="2" s="1"/>
  <c r="Y16" i="2"/>
  <c r="AW16" i="2" s="1"/>
  <c r="X16" i="2"/>
  <c r="W16" i="2"/>
  <c r="AU16" i="2" s="1"/>
  <c r="BO15" i="2"/>
  <c r="BI15" i="2"/>
  <c r="BC15" i="2"/>
  <c r="AW15" i="2"/>
  <c r="AQ15" i="2"/>
  <c r="AP15" i="2"/>
  <c r="AO15" i="2"/>
  <c r="AN15" i="2"/>
  <c r="AM15" i="2"/>
  <c r="BK15" i="2" s="1"/>
  <c r="AL15" i="2"/>
  <c r="BJ15" i="2" s="1"/>
  <c r="AK15" i="2"/>
  <c r="AJ15" i="2"/>
  <c r="AI15" i="2"/>
  <c r="AH15" i="2"/>
  <c r="AG15" i="2"/>
  <c r="BE15" i="2" s="1"/>
  <c r="AF15" i="2"/>
  <c r="BD15" i="2" s="1"/>
  <c r="AE15" i="2"/>
  <c r="AD15" i="2"/>
  <c r="AC15" i="2"/>
  <c r="AB15" i="2"/>
  <c r="AA15" i="2"/>
  <c r="AY15" i="2" s="1"/>
  <c r="Z15" i="2"/>
  <c r="AX15" i="2" s="1"/>
  <c r="Y15" i="2"/>
  <c r="X15" i="2"/>
  <c r="W15" i="2"/>
  <c r="AQ14" i="2"/>
  <c r="BO14" i="2" s="1"/>
  <c r="AP14" i="2"/>
  <c r="AO14" i="2"/>
  <c r="BM14" i="2" s="1"/>
  <c r="AN14" i="2"/>
  <c r="BL14" i="2" s="1"/>
  <c r="AM14" i="2"/>
  <c r="BK14" i="2" s="1"/>
  <c r="AL14" i="2"/>
  <c r="AK14" i="2"/>
  <c r="BI14" i="2" s="1"/>
  <c r="AJ14" i="2"/>
  <c r="AI14" i="2"/>
  <c r="BG14" i="2" s="1"/>
  <c r="AH14" i="2"/>
  <c r="BF14" i="2" s="1"/>
  <c r="AG14" i="2"/>
  <c r="BE14" i="2" s="1"/>
  <c r="AF14" i="2"/>
  <c r="AE14" i="2"/>
  <c r="BC14" i="2" s="1"/>
  <c r="AD14" i="2"/>
  <c r="AC14" i="2"/>
  <c r="BA14" i="2" s="1"/>
  <c r="AB14" i="2"/>
  <c r="AZ14" i="2" s="1"/>
  <c r="AA14" i="2"/>
  <c r="AY14" i="2" s="1"/>
  <c r="Z14" i="2"/>
  <c r="Y14" i="2"/>
  <c r="AW14" i="2" s="1"/>
  <c r="X14" i="2"/>
  <c r="W14" i="2"/>
  <c r="AU14" i="2" s="1"/>
  <c r="BJ13" i="2"/>
  <c r="BH13" i="2"/>
  <c r="AX13" i="2"/>
  <c r="AW13" i="2"/>
  <c r="AQ13" i="2"/>
  <c r="BO13" i="2" s="1"/>
  <c r="AP13" i="2"/>
  <c r="AO13" i="2"/>
  <c r="BM13" i="2" s="1"/>
  <c r="AN13" i="2"/>
  <c r="BL13" i="2" s="1"/>
  <c r="AM13" i="2"/>
  <c r="BK13" i="2" s="1"/>
  <c r="AL13" i="2"/>
  <c r="AK13" i="2"/>
  <c r="BI13" i="2" s="1"/>
  <c r="AJ13" i="2"/>
  <c r="AI13" i="2"/>
  <c r="BG13" i="2" s="1"/>
  <c r="AH13" i="2"/>
  <c r="BF13" i="2" s="1"/>
  <c r="AG13" i="2"/>
  <c r="BE13" i="2" s="1"/>
  <c r="AF13" i="2"/>
  <c r="BD13" i="2" s="1"/>
  <c r="AE13" i="2"/>
  <c r="BC13" i="2" s="1"/>
  <c r="AD13" i="2"/>
  <c r="AC13" i="2"/>
  <c r="BA13" i="2" s="1"/>
  <c r="AB13" i="2"/>
  <c r="AZ13" i="2" s="1"/>
  <c r="AA13" i="2"/>
  <c r="AY13" i="2" s="1"/>
  <c r="Z13" i="2"/>
  <c r="Y13" i="2"/>
  <c r="X13" i="2"/>
  <c r="AV13" i="2" s="1"/>
  <c r="W13" i="2"/>
  <c r="AU13" i="2" s="1"/>
  <c r="BE12" i="2"/>
  <c r="AQ12" i="2"/>
  <c r="BO12" i="2" s="1"/>
  <c r="AP12" i="2"/>
  <c r="AO12" i="2"/>
  <c r="BM12" i="2" s="1"/>
  <c r="AN12" i="2"/>
  <c r="BL12" i="2" s="1"/>
  <c r="AM12" i="2"/>
  <c r="BK12" i="2" s="1"/>
  <c r="AL12" i="2"/>
  <c r="BJ12" i="2" s="1"/>
  <c r="AK12" i="2"/>
  <c r="BI12" i="2" s="1"/>
  <c r="AJ12" i="2"/>
  <c r="AI12" i="2"/>
  <c r="BG12" i="2" s="1"/>
  <c r="AH12" i="2"/>
  <c r="BF12" i="2" s="1"/>
  <c r="AG12" i="2"/>
  <c r="AF12" i="2"/>
  <c r="BD12" i="2" s="1"/>
  <c r="AE12" i="2"/>
  <c r="BC12" i="2" s="1"/>
  <c r="AD12" i="2"/>
  <c r="AC12" i="2"/>
  <c r="BA12" i="2" s="1"/>
  <c r="AB12" i="2"/>
  <c r="AZ12" i="2" s="1"/>
  <c r="AA12" i="2"/>
  <c r="AY12" i="2" s="1"/>
  <c r="Z12" i="2"/>
  <c r="AX12" i="2" s="1"/>
  <c r="Y12" i="2"/>
  <c r="AW12" i="2" s="1"/>
  <c r="X12" i="2"/>
  <c r="W12" i="2"/>
  <c r="AU12" i="2" s="1"/>
  <c r="BO11" i="2"/>
  <c r="BI11" i="2"/>
  <c r="BC11" i="2"/>
  <c r="AW11" i="2"/>
  <c r="AQ11" i="2"/>
  <c r="AP11" i="2"/>
  <c r="AO11" i="2"/>
  <c r="AN11" i="2"/>
  <c r="BL11" i="2" s="1"/>
  <c r="AM11" i="2"/>
  <c r="BK11" i="2" s="1"/>
  <c r="AL11" i="2"/>
  <c r="BJ11" i="2" s="1"/>
  <c r="AK11" i="2"/>
  <c r="AJ11" i="2"/>
  <c r="AI11" i="2"/>
  <c r="AH11" i="2"/>
  <c r="BF11" i="2" s="1"/>
  <c r="AG11" i="2"/>
  <c r="BE11" i="2" s="1"/>
  <c r="AF11" i="2"/>
  <c r="BD11" i="2" s="1"/>
  <c r="AE11" i="2"/>
  <c r="AD11" i="2"/>
  <c r="AC11" i="2"/>
  <c r="AB11" i="2"/>
  <c r="AZ11" i="2" s="1"/>
  <c r="AA11" i="2"/>
  <c r="AY11" i="2" s="1"/>
  <c r="Z11" i="2"/>
  <c r="AX11" i="2" s="1"/>
  <c r="Y11" i="2"/>
  <c r="X11" i="2"/>
  <c r="W11" i="2"/>
  <c r="AQ10" i="2"/>
  <c r="BO10" i="2" s="1"/>
  <c r="AP10" i="2"/>
  <c r="AO10" i="2"/>
  <c r="BM10" i="2" s="1"/>
  <c r="AN10" i="2"/>
  <c r="BL10" i="2" s="1"/>
  <c r="AM10" i="2"/>
  <c r="BK10" i="2" s="1"/>
  <c r="AL10" i="2"/>
  <c r="AK10" i="2"/>
  <c r="BI10" i="2" s="1"/>
  <c r="AJ10" i="2"/>
  <c r="AI10" i="2"/>
  <c r="BG10" i="2" s="1"/>
  <c r="AH10" i="2"/>
  <c r="BF10" i="2" s="1"/>
  <c r="AG10" i="2"/>
  <c r="BE10" i="2" s="1"/>
  <c r="AF10" i="2"/>
  <c r="AE10" i="2"/>
  <c r="BC10" i="2" s="1"/>
  <c r="AD10" i="2"/>
  <c r="AC10" i="2"/>
  <c r="BA10" i="2" s="1"/>
  <c r="AB10" i="2"/>
  <c r="AZ10" i="2" s="1"/>
  <c r="AA10" i="2"/>
  <c r="AY10" i="2" s="1"/>
  <c r="Z10" i="2"/>
  <c r="Y10" i="2"/>
  <c r="AW10" i="2" s="1"/>
  <c r="X10" i="2"/>
  <c r="W10" i="2"/>
  <c r="AU10" i="2" s="1"/>
  <c r="CR9" i="2"/>
  <c r="BO9" i="2"/>
  <c r="BJ9" i="2"/>
  <c r="AQ9" i="2"/>
  <c r="AP9" i="2"/>
  <c r="AO9" i="2"/>
  <c r="BM9" i="2" s="1"/>
  <c r="AN9" i="2"/>
  <c r="BL9" i="2" s="1"/>
  <c r="AM9" i="2"/>
  <c r="BK9" i="2" s="1"/>
  <c r="AL9" i="2"/>
  <c r="AK9" i="2"/>
  <c r="BI9" i="2" s="1"/>
  <c r="AJ9" i="2"/>
  <c r="AI9" i="2"/>
  <c r="BG9" i="2" s="1"/>
  <c r="AH9" i="2"/>
  <c r="BF9" i="2" s="1"/>
  <c r="AG9" i="2"/>
  <c r="BE9" i="2" s="1"/>
  <c r="AF9" i="2"/>
  <c r="AE9" i="2"/>
  <c r="BC9" i="2" s="1"/>
  <c r="AD9" i="2"/>
  <c r="AC9" i="2"/>
  <c r="BA9" i="2" s="1"/>
  <c r="AB9" i="2"/>
  <c r="AZ9" i="2" s="1"/>
  <c r="AA9" i="2"/>
  <c r="AY9" i="2" s="1"/>
  <c r="Z9" i="2"/>
  <c r="Y9" i="2"/>
  <c r="AW9" i="2" s="1"/>
  <c r="X9" i="2"/>
  <c r="W9" i="2"/>
  <c r="AU9" i="2" s="1"/>
  <c r="BL8" i="2"/>
  <c r="BE8" i="2"/>
  <c r="AQ8" i="2"/>
  <c r="BO8" i="2" s="1"/>
  <c r="AP8" i="2"/>
  <c r="BN8" i="2" s="1"/>
  <c r="AO8" i="2"/>
  <c r="AN8" i="2"/>
  <c r="AM8" i="2"/>
  <c r="BK8" i="2" s="1"/>
  <c r="AL8" i="2"/>
  <c r="BJ8" i="2" s="1"/>
  <c r="AK8" i="2"/>
  <c r="BI8" i="2" s="1"/>
  <c r="AJ8" i="2"/>
  <c r="BH8" i="2" s="1"/>
  <c r="AI8" i="2"/>
  <c r="AH8" i="2"/>
  <c r="BF8" i="2" s="1"/>
  <c r="AG8" i="2"/>
  <c r="AF8" i="2"/>
  <c r="BD8" i="2" s="1"/>
  <c r="AE8" i="2"/>
  <c r="BC8" i="2" s="1"/>
  <c r="AD8" i="2"/>
  <c r="BB8" i="2" s="1"/>
  <c r="AC8" i="2"/>
  <c r="AB8" i="2"/>
  <c r="AZ8" i="2" s="1"/>
  <c r="AA8" i="2"/>
  <c r="AY8" i="2" s="1"/>
  <c r="Z8" i="2"/>
  <c r="AX8" i="2" s="1"/>
  <c r="Y8" i="2"/>
  <c r="AW8" i="2" s="1"/>
  <c r="X8" i="2"/>
  <c r="AV8" i="2" s="1"/>
  <c r="W8" i="2"/>
  <c r="BO7" i="2"/>
  <c r="BK7" i="2"/>
  <c r="BI7" i="2"/>
  <c r="BC7" i="2"/>
  <c r="AY7" i="2"/>
  <c r="AW7" i="2"/>
  <c r="AQ7" i="2"/>
  <c r="AP7" i="2"/>
  <c r="AO7" i="2"/>
  <c r="BM7" i="2" s="1"/>
  <c r="AN7" i="2"/>
  <c r="BL7" i="2" s="1"/>
  <c r="AM7" i="2"/>
  <c r="AL7" i="2"/>
  <c r="BJ7" i="2" s="1"/>
  <c r="AK7" i="2"/>
  <c r="AJ7" i="2"/>
  <c r="AI7" i="2"/>
  <c r="BG7" i="2" s="1"/>
  <c r="AH7" i="2"/>
  <c r="BF7" i="2" s="1"/>
  <c r="AG7" i="2"/>
  <c r="BE7" i="2" s="1"/>
  <c r="AF7" i="2"/>
  <c r="BD7" i="2" s="1"/>
  <c r="AE7" i="2"/>
  <c r="AD7" i="2"/>
  <c r="AC7" i="2"/>
  <c r="BA7" i="2" s="1"/>
  <c r="AB7" i="2"/>
  <c r="AZ7" i="2" s="1"/>
  <c r="AA7" i="2"/>
  <c r="Z7" i="2"/>
  <c r="AX7" i="2" s="1"/>
  <c r="Y7" i="2"/>
  <c r="X7" i="2"/>
  <c r="W7" i="2"/>
  <c r="AU7" i="2" s="1"/>
  <c r="BO6" i="2"/>
  <c r="BJ6" i="2"/>
  <c r="BD6" i="2"/>
  <c r="BC6" i="2"/>
  <c r="AX6" i="2"/>
  <c r="AQ6" i="2"/>
  <c r="AP6" i="2"/>
  <c r="BN6" i="2" s="1"/>
  <c r="AO6" i="2"/>
  <c r="AN6" i="2"/>
  <c r="BL6" i="2" s="1"/>
  <c r="AM6" i="2"/>
  <c r="BK6" i="2" s="1"/>
  <c r="AL6" i="2"/>
  <c r="AK6" i="2"/>
  <c r="BI6" i="2" s="1"/>
  <c r="AJ6" i="2"/>
  <c r="BH6" i="2" s="1"/>
  <c r="AI6" i="2"/>
  <c r="AH6" i="2"/>
  <c r="BF6" i="2" s="1"/>
  <c r="AG6" i="2"/>
  <c r="BE6" i="2" s="1"/>
  <c r="AF6" i="2"/>
  <c r="AE6" i="2"/>
  <c r="AD6" i="2"/>
  <c r="BB6" i="2" s="1"/>
  <c r="AC6" i="2"/>
  <c r="AB6" i="2"/>
  <c r="AZ6" i="2" s="1"/>
  <c r="AA6" i="2"/>
  <c r="AY6" i="2" s="1"/>
  <c r="Z6" i="2"/>
  <c r="Y6" i="2"/>
  <c r="AW6" i="2" s="1"/>
  <c r="X6" i="2"/>
  <c r="AV6" i="2" s="1"/>
  <c r="W6" i="2"/>
  <c r="BM5" i="2"/>
  <c r="BG5" i="2"/>
  <c r="AV5" i="2"/>
  <c r="AQ5" i="2"/>
  <c r="BO5" i="2" s="1"/>
  <c r="AP5" i="2"/>
  <c r="AO5" i="2"/>
  <c r="AN5" i="2"/>
  <c r="BL5" i="2" s="1"/>
  <c r="AM5" i="2"/>
  <c r="BK5" i="2" s="1"/>
  <c r="AL5" i="2"/>
  <c r="AK5" i="2"/>
  <c r="BI5" i="2" s="1"/>
  <c r="AJ5" i="2"/>
  <c r="AI5" i="2"/>
  <c r="AH5" i="2"/>
  <c r="BF5" i="2" s="1"/>
  <c r="AG5" i="2"/>
  <c r="BE5" i="2" s="1"/>
  <c r="AF5" i="2"/>
  <c r="AE5" i="2"/>
  <c r="BC5" i="2" s="1"/>
  <c r="AD5" i="2"/>
  <c r="AC5" i="2"/>
  <c r="BA5" i="2" s="1"/>
  <c r="AB5" i="2"/>
  <c r="AZ5" i="2" s="1"/>
  <c r="AA5" i="2"/>
  <c r="AY5" i="2" s="1"/>
  <c r="Z5" i="2"/>
  <c r="Y5" i="2"/>
  <c r="AW5" i="2" s="1"/>
  <c r="X5" i="2"/>
  <c r="W5" i="2"/>
  <c r="AU5" i="2" s="1"/>
  <c r="DL4" i="2"/>
  <c r="DK4" i="2"/>
  <c r="DJ4" i="2"/>
  <c r="DI4" i="2"/>
  <c r="DH4" i="2"/>
  <c r="DG4" i="2"/>
  <c r="DF4" i="2"/>
  <c r="DE4" i="2"/>
  <c r="DD4" i="2"/>
  <c r="DC4" i="2"/>
  <c r="DB4" i="2"/>
  <c r="DA4" i="2"/>
  <c r="CZ4" i="2"/>
  <c r="CY4" i="2"/>
  <c r="CX4" i="2"/>
  <c r="CW4" i="2"/>
  <c r="CV4" i="2"/>
  <c r="CU4" i="2"/>
  <c r="CT4" i="2"/>
  <c r="CS4" i="2"/>
  <c r="CR4" i="2"/>
  <c r="BH4" i="2"/>
  <c r="AV4" i="2"/>
  <c r="AQ4" i="2"/>
  <c r="BO4" i="2" s="1"/>
  <c r="CM12" i="2" s="1"/>
  <c r="AP4" i="2"/>
  <c r="BN4" i="2" s="1"/>
  <c r="AO4" i="2"/>
  <c r="BM4" i="2" s="1"/>
  <c r="AN4" i="2"/>
  <c r="AM4" i="2"/>
  <c r="BK4" i="2" s="1"/>
  <c r="AL4" i="2"/>
  <c r="AK4" i="2"/>
  <c r="BI4" i="2" s="1"/>
  <c r="AJ4" i="2"/>
  <c r="AI4" i="2"/>
  <c r="BG4" i="2" s="1"/>
  <c r="AH4" i="2"/>
  <c r="AG4" i="2"/>
  <c r="BE4" i="2" s="1"/>
  <c r="CC4" i="2" s="1"/>
  <c r="AF4" i="2"/>
  <c r="AE4" i="2"/>
  <c r="BC4" i="2" s="1"/>
  <c r="AD4" i="2"/>
  <c r="BB4" i="2" s="1"/>
  <c r="AC4" i="2"/>
  <c r="BA4" i="2" s="1"/>
  <c r="AB4" i="2"/>
  <c r="AA4" i="2"/>
  <c r="AY4" i="2" s="1"/>
  <c r="Z4" i="2"/>
  <c r="Y4" i="2"/>
  <c r="AW4" i="2" s="1"/>
  <c r="BU8" i="2" s="1"/>
  <c r="X4" i="2"/>
  <c r="W4" i="2"/>
  <c r="AU4" i="2" s="1"/>
  <c r="BF3" i="2"/>
  <c r="BD3" i="2"/>
  <c r="AQ3" i="2"/>
  <c r="BO3" i="2" s="1"/>
  <c r="AP3" i="2"/>
  <c r="BN3" i="2" s="1"/>
  <c r="AO3" i="2"/>
  <c r="BM3" i="2" s="1"/>
  <c r="AN3" i="2"/>
  <c r="CJ3" i="2" s="1"/>
  <c r="AM3" i="2"/>
  <c r="CI3" i="2" s="1"/>
  <c r="AL3" i="2"/>
  <c r="CH3" i="2" s="1"/>
  <c r="AK3" i="2"/>
  <c r="CG3" i="2" s="1"/>
  <c r="AJ3" i="2"/>
  <c r="BH3" i="2" s="1"/>
  <c r="AI3" i="2"/>
  <c r="BG3" i="2" s="1"/>
  <c r="AH3" i="2"/>
  <c r="CD3" i="2" s="1"/>
  <c r="AG3" i="2"/>
  <c r="CC3" i="2" s="1"/>
  <c r="AF3" i="2"/>
  <c r="CB3" i="2" s="1"/>
  <c r="AE3" i="2"/>
  <c r="CA3" i="2" s="1"/>
  <c r="AD3" i="2"/>
  <c r="BB3" i="2" s="1"/>
  <c r="AC3" i="2"/>
  <c r="BA3" i="2" s="1"/>
  <c r="AB3" i="2"/>
  <c r="BX3" i="2" s="1"/>
  <c r="AA3" i="2"/>
  <c r="BW3" i="2" s="1"/>
  <c r="Z3" i="2"/>
  <c r="BV3" i="2" s="1"/>
  <c r="Y3" i="2"/>
  <c r="AW3" i="2" s="1"/>
  <c r="X3" i="2"/>
  <c r="AV3" i="2" s="1"/>
  <c r="W3" i="2"/>
  <c r="AU3" i="2" s="1"/>
  <c r="BR2" i="2"/>
  <c r="AT2" i="2"/>
  <c r="V2" i="2"/>
  <c r="AL33" i="23" l="1"/>
  <c r="AU34" i="23"/>
  <c r="AG35" i="23"/>
  <c r="AF36" i="23"/>
  <c r="AM41" i="23" s="1"/>
  <c r="AG40" i="23"/>
  <c r="AN46" i="23" s="1"/>
  <c r="AH43" i="23"/>
  <c r="AH47" i="23"/>
  <c r="AO48" i="23" s="1"/>
  <c r="AN33" i="23"/>
  <c r="AD50" i="23"/>
  <c r="AG38" i="23"/>
  <c r="AN43" i="23" s="1"/>
  <c r="AF43" i="23"/>
  <c r="AM48" i="23" s="1"/>
  <c r="AE44" i="23"/>
  <c r="AF47" i="23"/>
  <c r="AE48" i="23"/>
  <c r="AM45" i="23"/>
  <c r="AM34" i="23"/>
  <c r="AM39" i="23"/>
  <c r="AU35" i="23" s="1"/>
  <c r="AM35" i="23"/>
  <c r="AM42" i="23"/>
  <c r="AH50" i="23"/>
  <c r="AO46" i="23"/>
  <c r="AO44" i="23"/>
  <c r="AO42" i="23"/>
  <c r="AO36" i="23"/>
  <c r="AO47" i="23"/>
  <c r="AO45" i="23"/>
  <c r="AO34" i="23"/>
  <c r="AO40" i="23"/>
  <c r="AW36" i="23" s="1"/>
  <c r="AO38" i="23"/>
  <c r="AO35" i="23"/>
  <c r="AO49" i="23"/>
  <c r="AW37" i="23" s="1"/>
  <c r="AO43" i="23"/>
  <c r="AO41" i="23"/>
  <c r="AO37" i="23"/>
  <c r="AO39" i="23"/>
  <c r="AW35" i="23" s="1"/>
  <c r="AK40" i="23"/>
  <c r="AN39" i="23"/>
  <c r="AN34" i="23"/>
  <c r="AK36" i="23"/>
  <c r="AN41" i="23"/>
  <c r="AK42" i="23"/>
  <c r="AK44" i="23"/>
  <c r="AK46" i="23"/>
  <c r="AN47" i="23"/>
  <c r="AK48" i="23"/>
  <c r="AM33" i="23"/>
  <c r="AN35" i="23"/>
  <c r="AN38" i="23"/>
  <c r="AV35" i="23" s="1"/>
  <c r="AK39" i="23"/>
  <c r="AK34" i="23"/>
  <c r="AN36" i="23"/>
  <c r="AK41" i="23"/>
  <c r="AK43" i="23"/>
  <c r="AK45" i="23"/>
  <c r="AK47" i="23"/>
  <c r="AK49" i="23"/>
  <c r="AK37" i="23"/>
  <c r="AN37" i="23"/>
  <c r="AE34" i="23"/>
  <c r="AK35" i="23"/>
  <c r="AK38" i="23"/>
  <c r="AE41" i="23"/>
  <c r="AE43" i="23"/>
  <c r="AE45" i="23"/>
  <c r="AE47" i="23"/>
  <c r="BU170" i="2"/>
  <c r="BU173" i="2"/>
  <c r="BI162" i="2"/>
  <c r="BZ162" i="2"/>
  <c r="BE167" i="2"/>
  <c r="BE169" i="2"/>
  <c r="BK169" i="2"/>
  <c r="BI173" i="2"/>
  <c r="BO173" i="2"/>
  <c r="BE176" i="2"/>
  <c r="BK176" i="2"/>
  <c r="BN177" i="2"/>
  <c r="AW178" i="2"/>
  <c r="AW179" i="2" s="1"/>
  <c r="BI178" i="2"/>
  <c r="BK173" i="2"/>
  <c r="BF169" i="2"/>
  <c r="BS162" i="2"/>
  <c r="CM163" i="2"/>
  <c r="BU164" i="2"/>
  <c r="BC179" i="2"/>
  <c r="CG164" i="2"/>
  <c r="CM178" i="2"/>
  <c r="BL173" i="2"/>
  <c r="AV176" i="2"/>
  <c r="BT177" i="2" s="1"/>
  <c r="BB176" i="2"/>
  <c r="BB179" i="2" s="1"/>
  <c r="BH176" i="2"/>
  <c r="BN176" i="2"/>
  <c r="BK177" i="2"/>
  <c r="BL178" i="2"/>
  <c r="BC162" i="2"/>
  <c r="BE166" i="2"/>
  <c r="CM169" i="2"/>
  <c r="AZ177" i="2"/>
  <c r="BF177" i="2"/>
  <c r="BL177" i="2"/>
  <c r="BN174" i="2"/>
  <c r="CL175" i="2" s="1"/>
  <c r="BA162" i="2"/>
  <c r="CA168" i="2"/>
  <c r="CM172" i="2"/>
  <c r="BE164" i="2"/>
  <c r="BK164" i="2"/>
  <c r="CI166" i="2" s="1"/>
  <c r="BF168" i="2"/>
  <c r="AZ170" i="2"/>
  <c r="BF170" i="2"/>
  <c r="BL170" i="2"/>
  <c r="CG177" i="2"/>
  <c r="AY164" i="2"/>
  <c r="AX179" i="2"/>
  <c r="BV178" i="2"/>
  <c r="BV176" i="2"/>
  <c r="BV174" i="2"/>
  <c r="BV172" i="2"/>
  <c r="CU164" i="2" s="1"/>
  <c r="BV170" i="2"/>
  <c r="BV177" i="2"/>
  <c r="BV171" i="2"/>
  <c r="BV175" i="2"/>
  <c r="BV169" i="2"/>
  <c r="BV166" i="2"/>
  <c r="BV167" i="2"/>
  <c r="BV168" i="2"/>
  <c r="BV173" i="2"/>
  <c r="BV163" i="2"/>
  <c r="BV165" i="2"/>
  <c r="BV164" i="2"/>
  <c r="BD179" i="2"/>
  <c r="CB178" i="2"/>
  <c r="CB176" i="2"/>
  <c r="CB174" i="2"/>
  <c r="CB172" i="2"/>
  <c r="CB170" i="2"/>
  <c r="DA164" i="2" s="1"/>
  <c r="CB175" i="2"/>
  <c r="CB169" i="2"/>
  <c r="CB177" i="2"/>
  <c r="CB171" i="2"/>
  <c r="CB167" i="2"/>
  <c r="CB166" i="2"/>
  <c r="CB164" i="2"/>
  <c r="CB173" i="2"/>
  <c r="CB165" i="2"/>
  <c r="CB168" i="2"/>
  <c r="CB163" i="2"/>
  <c r="BJ179" i="2"/>
  <c r="CH178" i="2"/>
  <c r="DG166" i="2" s="1"/>
  <c r="CH176" i="2"/>
  <c r="CH174" i="2"/>
  <c r="CH172" i="2"/>
  <c r="CH170" i="2"/>
  <c r="DG164" i="2" s="1"/>
  <c r="CH167" i="2"/>
  <c r="CH175" i="2"/>
  <c r="CH169" i="2"/>
  <c r="CH173" i="2"/>
  <c r="CH166" i="2"/>
  <c r="CH168" i="2"/>
  <c r="CH163" i="2"/>
  <c r="CH165" i="2"/>
  <c r="CH164" i="2"/>
  <c r="CH177" i="2"/>
  <c r="CH171" i="2"/>
  <c r="AY167" i="2"/>
  <c r="CC164" i="2"/>
  <c r="CC163" i="2"/>
  <c r="AY166" i="2"/>
  <c r="AY172" i="2"/>
  <c r="AY168" i="2"/>
  <c r="AY169" i="2"/>
  <c r="AY175" i="2"/>
  <c r="AY163" i="2"/>
  <c r="AY178" i="2"/>
  <c r="BS177" i="2"/>
  <c r="BS175" i="2"/>
  <c r="BS173" i="2"/>
  <c r="BS171" i="2"/>
  <c r="BS169" i="2"/>
  <c r="BS176" i="2"/>
  <c r="BS170" i="2"/>
  <c r="BS167" i="2"/>
  <c r="BS178" i="2"/>
  <c r="BS172" i="2"/>
  <c r="CR164" i="2" s="1"/>
  <c r="AU179" i="2"/>
  <c r="BS168" i="2"/>
  <c r="BS166" i="2"/>
  <c r="BS165" i="2"/>
  <c r="BS163" i="2"/>
  <c r="BS174" i="2"/>
  <c r="BS164" i="2"/>
  <c r="BY177" i="2"/>
  <c r="BY175" i="2"/>
  <c r="BY173" i="2"/>
  <c r="BY171" i="2"/>
  <c r="BY169" i="2"/>
  <c r="CX164" i="2" s="1"/>
  <c r="BA179" i="2"/>
  <c r="BY168" i="2"/>
  <c r="BY176" i="2"/>
  <c r="BY170" i="2"/>
  <c r="BY174" i="2"/>
  <c r="BY165" i="2"/>
  <c r="BY163" i="2"/>
  <c r="BY178" i="2"/>
  <c r="BY166" i="2"/>
  <c r="BY172" i="2"/>
  <c r="BY164" i="2"/>
  <c r="BY167" i="2"/>
  <c r="CE177" i="2"/>
  <c r="CE175" i="2"/>
  <c r="CE173" i="2"/>
  <c r="CE171" i="2"/>
  <c r="CE169" i="2"/>
  <c r="CE174" i="2"/>
  <c r="BG179" i="2"/>
  <c r="CE176" i="2"/>
  <c r="CE170" i="2"/>
  <c r="DD164" i="2" s="1"/>
  <c r="CE168" i="2"/>
  <c r="CE172" i="2"/>
  <c r="CE163" i="2"/>
  <c r="CE166" i="2"/>
  <c r="CE165" i="2"/>
  <c r="CE164" i="2"/>
  <c r="CE178" i="2"/>
  <c r="DD166" i="2" s="1"/>
  <c r="CE167" i="2"/>
  <c r="CK177" i="2"/>
  <c r="CK175" i="2"/>
  <c r="CK173" i="2"/>
  <c r="CK171" i="2"/>
  <c r="CK169" i="2"/>
  <c r="CK174" i="2"/>
  <c r="BM179" i="2"/>
  <c r="CK178" i="2"/>
  <c r="CK172" i="2"/>
  <c r="CK166" i="2"/>
  <c r="CK165" i="2"/>
  <c r="CK167" i="2"/>
  <c r="DJ164" i="2" s="1"/>
  <c r="CK176" i="2"/>
  <c r="CK170" i="2"/>
  <c r="CK168" i="2"/>
  <c r="CK163" i="2"/>
  <c r="CK164" i="2"/>
  <c r="CI163" i="2"/>
  <c r="CI164" i="2"/>
  <c r="BT167" i="2"/>
  <c r="BT165" i="2"/>
  <c r="BT175" i="2"/>
  <c r="BT172" i="2"/>
  <c r="CS164" i="2" s="1"/>
  <c r="BT169" i="2"/>
  <c r="BT176" i="2"/>
  <c r="BT173" i="2"/>
  <c r="BT170" i="2"/>
  <c r="BT166" i="2"/>
  <c r="BT163" i="2"/>
  <c r="BT168" i="2"/>
  <c r="BT171" i="2"/>
  <c r="BT164" i="2"/>
  <c r="BT174" i="2"/>
  <c r="BZ167" i="2"/>
  <c r="BZ176" i="2"/>
  <c r="BZ173" i="2"/>
  <c r="BZ170" i="2"/>
  <c r="BZ165" i="2"/>
  <c r="BZ175" i="2"/>
  <c r="BZ172" i="2"/>
  <c r="BZ168" i="2"/>
  <c r="BZ169" i="2"/>
  <c r="BZ171" i="2"/>
  <c r="BZ174" i="2"/>
  <c r="BZ166" i="2"/>
  <c r="BZ163" i="2"/>
  <c r="BZ164" i="2"/>
  <c r="CF167" i="2"/>
  <c r="BH179" i="2"/>
  <c r="CF168" i="2"/>
  <c r="CF165" i="2"/>
  <c r="CF176" i="2"/>
  <c r="CF173" i="2"/>
  <c r="CF170" i="2"/>
  <c r="DE164" i="2" s="1"/>
  <c r="CF177" i="2"/>
  <c r="CF174" i="2"/>
  <c r="CF171" i="2"/>
  <c r="CF166" i="2"/>
  <c r="CF164" i="2"/>
  <c r="CF169" i="2"/>
  <c r="CF172" i="2"/>
  <c r="CF175" i="2"/>
  <c r="CF178" i="2"/>
  <c r="CF163" i="2"/>
  <c r="CL167" i="2"/>
  <c r="CL174" i="2"/>
  <c r="CL171" i="2"/>
  <c r="CL165" i="2"/>
  <c r="CL173" i="2"/>
  <c r="CL170" i="2"/>
  <c r="CL172" i="2"/>
  <c r="CL168" i="2"/>
  <c r="CL163" i="2"/>
  <c r="CL169" i="2"/>
  <c r="CL164" i="2"/>
  <c r="CL166" i="2"/>
  <c r="AY165" i="2"/>
  <c r="AX162" i="2"/>
  <c r="BM162" i="2"/>
  <c r="CD162" i="2"/>
  <c r="BL168" i="2"/>
  <c r="AY171" i="2"/>
  <c r="BK171" i="2"/>
  <c r="BL172" i="2"/>
  <c r="AZ172" i="2"/>
  <c r="AZ173" i="2"/>
  <c r="AY174" i="2"/>
  <c r="BK174" i="2"/>
  <c r="CA177" i="2"/>
  <c r="AY162" i="2"/>
  <c r="BG162" i="2"/>
  <c r="BN162" i="2"/>
  <c r="BX162" i="2"/>
  <c r="BL163" i="2"/>
  <c r="BF164" i="2"/>
  <c r="AZ167" i="2"/>
  <c r="CG167" i="2"/>
  <c r="AY170" i="2"/>
  <c r="AZ171" i="2"/>
  <c r="AZ179" i="2" s="1"/>
  <c r="BF171" i="2"/>
  <c r="BL171" i="2"/>
  <c r="AZ174" i="2"/>
  <c r="BF174" i="2"/>
  <c r="BL174" i="2"/>
  <c r="BF175" i="2"/>
  <c r="BE178" i="2"/>
  <c r="BK178" i="2"/>
  <c r="BE165" i="2"/>
  <c r="BE173" i="2"/>
  <c r="CA174" i="2"/>
  <c r="AY176" i="2"/>
  <c r="BJ162" i="2"/>
  <c r="CB162" i="2"/>
  <c r="BU175" i="2"/>
  <c r="BU172" i="2"/>
  <c r="CT164" i="2" s="1"/>
  <c r="BU169" i="2"/>
  <c r="BU166" i="2"/>
  <c r="BU177" i="2"/>
  <c r="BU174" i="2"/>
  <c r="BU171" i="2"/>
  <c r="BU167" i="2"/>
  <c r="BU165" i="2"/>
  <c r="CA167" i="2"/>
  <c r="CA166" i="2"/>
  <c r="CA178" i="2"/>
  <c r="CA175" i="2"/>
  <c r="CA172" i="2"/>
  <c r="CA169" i="2"/>
  <c r="CA176" i="2"/>
  <c r="CA173" i="2"/>
  <c r="CA170" i="2"/>
  <c r="CZ164" i="2" s="1"/>
  <c r="CA165" i="2"/>
  <c r="CG176" i="2"/>
  <c r="CG173" i="2"/>
  <c r="CG170" i="2"/>
  <c r="CG166" i="2"/>
  <c r="CG178" i="2"/>
  <c r="CG175" i="2"/>
  <c r="CG172" i="2"/>
  <c r="BI179" i="2"/>
  <c r="CG168" i="2"/>
  <c r="CG165" i="2"/>
  <c r="BO179" i="2"/>
  <c r="CM168" i="2"/>
  <c r="CM166" i="2"/>
  <c r="CM176" i="2"/>
  <c r="CM173" i="2"/>
  <c r="CM170" i="2"/>
  <c r="CM177" i="2"/>
  <c r="CM174" i="2"/>
  <c r="CM171" i="2"/>
  <c r="CM165" i="2"/>
  <c r="CG163" i="2"/>
  <c r="CA164" i="2"/>
  <c r="AZ165" i="2"/>
  <c r="BF165" i="2"/>
  <c r="BL165" i="2"/>
  <c r="CM167" i="2"/>
  <c r="AZ168" i="2"/>
  <c r="BU168" i="2"/>
  <c r="CA171" i="2"/>
  <c r="CZ165" i="2" s="1"/>
  <c r="CG174" i="2"/>
  <c r="DF164" i="2" s="1"/>
  <c r="BE175" i="2"/>
  <c r="BK175" i="2"/>
  <c r="CM175" i="2"/>
  <c r="AZ176" i="2"/>
  <c r="BF176" i="2"/>
  <c r="BU176" i="2"/>
  <c r="CD163" i="2"/>
  <c r="BE170" i="2"/>
  <c r="CJ162" i="2"/>
  <c r="AZ166" i="2"/>
  <c r="BF166" i="2"/>
  <c r="BL166" i="2"/>
  <c r="BK167" i="2"/>
  <c r="BF167" i="2"/>
  <c r="CD173" i="2" s="1"/>
  <c r="BK168" i="2"/>
  <c r="CG171" i="2"/>
  <c r="BE172" i="2"/>
  <c r="BK172" i="2"/>
  <c r="AY173" i="2"/>
  <c r="BL175" i="2"/>
  <c r="BF178" i="2"/>
  <c r="AY177" i="2"/>
  <c r="BX164" i="2"/>
  <c r="BX163" i="2"/>
  <c r="BK165" i="2"/>
  <c r="CI169" i="2" s="1"/>
  <c r="BU163" i="2"/>
  <c r="CG169" i="2"/>
  <c r="BE171" i="2"/>
  <c r="BF173" i="2"/>
  <c r="BE174" i="2"/>
  <c r="BY76" i="2"/>
  <c r="CK70" i="2"/>
  <c r="BF67" i="2"/>
  <c r="CA67" i="2"/>
  <c r="AY70" i="2"/>
  <c r="AY84" i="2" s="1"/>
  <c r="BE70" i="2"/>
  <c r="BK70" i="2"/>
  <c r="AY71" i="2"/>
  <c r="BE71" i="2"/>
  <c r="BK71" i="2"/>
  <c r="BL72" i="2"/>
  <c r="BL84" i="2" s="1"/>
  <c r="AY74" i="2"/>
  <c r="BE74" i="2"/>
  <c r="BK74" i="2"/>
  <c r="AV77" i="2"/>
  <c r="BT81" i="2" s="1"/>
  <c r="BB77" i="2"/>
  <c r="BB84" i="2" s="1"/>
  <c r="BH77" i="2"/>
  <c r="CF80" i="2" s="1"/>
  <c r="BN77" i="2"/>
  <c r="AV79" i="2"/>
  <c r="BB79" i="2"/>
  <c r="BH79" i="2"/>
  <c r="BN79" i="2"/>
  <c r="BN84" i="2" s="1"/>
  <c r="AV81" i="2"/>
  <c r="BB81" i="2"/>
  <c r="BH81" i="2"/>
  <c r="BN81" i="2"/>
  <c r="AW67" i="2"/>
  <c r="AY68" i="2"/>
  <c r="BW79" i="2" s="1"/>
  <c r="BE68" i="2"/>
  <c r="CC76" i="2" s="1"/>
  <c r="BK68" i="2"/>
  <c r="BU68" i="2"/>
  <c r="BE69" i="2"/>
  <c r="CK79" i="2"/>
  <c r="AY76" i="2"/>
  <c r="BE76" i="2"/>
  <c r="BK76" i="2"/>
  <c r="BK82" i="2"/>
  <c r="AV83" i="2"/>
  <c r="BB83" i="2"/>
  <c r="BH83" i="2"/>
  <c r="BN83" i="2"/>
  <c r="CH70" i="2"/>
  <c r="AY67" i="2"/>
  <c r="BO67" i="2"/>
  <c r="BV81" i="2"/>
  <c r="CB75" i="2"/>
  <c r="DA69" i="2" s="1"/>
  <c r="CH79" i="2"/>
  <c r="BE72" i="2"/>
  <c r="AZ67" i="2"/>
  <c r="BK69" i="2"/>
  <c r="CI75" i="2" s="1"/>
  <c r="AY78" i="2"/>
  <c r="BE78" i="2"/>
  <c r="BK78" i="2"/>
  <c r="BV70" i="2"/>
  <c r="AU79" i="2"/>
  <c r="AU84" i="2" s="1"/>
  <c r="BG79" i="2"/>
  <c r="CE82" i="2" s="1"/>
  <c r="BM79" i="2"/>
  <c r="AU81" i="2"/>
  <c r="BA81" i="2"/>
  <c r="BG81" i="2"/>
  <c r="BM81" i="2"/>
  <c r="BM84" i="2" s="1"/>
  <c r="CC72" i="2"/>
  <c r="BZ82" i="2"/>
  <c r="BZ80" i="2"/>
  <c r="BZ76" i="2"/>
  <c r="BZ74" i="2"/>
  <c r="BZ70" i="2"/>
  <c r="BZ81" i="2"/>
  <c r="BZ73" i="2"/>
  <c r="BZ72" i="2"/>
  <c r="BZ75" i="2"/>
  <c r="BZ71" i="2"/>
  <c r="BZ69" i="2"/>
  <c r="BZ68" i="2"/>
  <c r="CF78" i="2"/>
  <c r="CF76" i="2"/>
  <c r="CF74" i="2"/>
  <c r="CF70" i="2"/>
  <c r="CF75" i="2"/>
  <c r="DE69" i="2" s="1"/>
  <c r="CF77" i="2"/>
  <c r="CF72" i="2"/>
  <c r="CF69" i="2"/>
  <c r="CF71" i="2"/>
  <c r="CF68" i="2"/>
  <c r="CF81" i="2"/>
  <c r="CF73" i="2"/>
  <c r="CL78" i="2"/>
  <c r="CL76" i="2"/>
  <c r="CL74" i="2"/>
  <c r="CL73" i="2"/>
  <c r="CL72" i="2"/>
  <c r="CL70" i="2"/>
  <c r="CL81" i="2"/>
  <c r="CL77" i="2"/>
  <c r="CL71" i="2"/>
  <c r="CL69" i="2"/>
  <c r="CL68" i="2"/>
  <c r="CL75" i="2"/>
  <c r="BS74" i="2"/>
  <c r="BI84" i="2"/>
  <c r="CG83" i="2"/>
  <c r="CG81" i="2"/>
  <c r="CG79" i="2"/>
  <c r="DF69" i="2" s="1"/>
  <c r="CG82" i="2"/>
  <c r="CG80" i="2"/>
  <c r="CG78" i="2"/>
  <c r="CG76" i="2"/>
  <c r="CG74" i="2"/>
  <c r="CG72" i="2"/>
  <c r="CG75" i="2"/>
  <c r="CG71" i="2"/>
  <c r="CG70" i="2"/>
  <c r="CG77" i="2"/>
  <c r="CG69" i="2"/>
  <c r="CG73" i="2"/>
  <c r="CG68" i="2"/>
  <c r="BO84" i="2"/>
  <c r="CM83" i="2"/>
  <c r="CM81" i="2"/>
  <c r="CM79" i="2"/>
  <c r="CM82" i="2"/>
  <c r="CM80" i="2"/>
  <c r="CM78" i="2"/>
  <c r="CM76" i="2"/>
  <c r="CM74" i="2"/>
  <c r="CM72" i="2"/>
  <c r="CM77" i="2"/>
  <c r="CM71" i="2"/>
  <c r="CM75" i="2"/>
  <c r="CM73" i="2"/>
  <c r="CM70" i="2"/>
  <c r="CM68" i="2"/>
  <c r="CM69" i="2"/>
  <c r="CE74" i="2"/>
  <c r="BX82" i="2"/>
  <c r="BX80" i="2"/>
  <c r="AZ84" i="2"/>
  <c r="BX83" i="2"/>
  <c r="CW71" i="2" s="1"/>
  <c r="BX81" i="2"/>
  <c r="BX79" i="2"/>
  <c r="BX77" i="2"/>
  <c r="BX75" i="2"/>
  <c r="BX73" i="2"/>
  <c r="BX74" i="2"/>
  <c r="BX69" i="2"/>
  <c r="BX78" i="2"/>
  <c r="BX70" i="2"/>
  <c r="BX72" i="2"/>
  <c r="BX76" i="2"/>
  <c r="BX71" i="2"/>
  <c r="BX68" i="2"/>
  <c r="CJ82" i="2"/>
  <c r="CJ77" i="2"/>
  <c r="CJ69" i="2"/>
  <c r="CJ72" i="2"/>
  <c r="CJ70" i="2"/>
  <c r="CJ68" i="2"/>
  <c r="CJ71" i="2"/>
  <c r="BW76" i="2"/>
  <c r="BW68" i="2"/>
  <c r="CI79" i="2"/>
  <c r="CI72" i="2"/>
  <c r="DH69" i="2" s="1"/>
  <c r="CI68" i="2"/>
  <c r="CI69" i="2"/>
  <c r="CD82" i="2"/>
  <c r="CD80" i="2"/>
  <c r="BF84" i="2"/>
  <c r="CD83" i="2"/>
  <c r="DC71" i="2" s="1"/>
  <c r="CD81" i="2"/>
  <c r="CD79" i="2"/>
  <c r="CD77" i="2"/>
  <c r="DC69" i="2" s="1"/>
  <c r="CD75" i="2"/>
  <c r="CD73" i="2"/>
  <c r="CD76" i="2"/>
  <c r="CD72" i="2"/>
  <c r="CD69" i="2"/>
  <c r="CD74" i="2"/>
  <c r="CD70" i="2"/>
  <c r="CD71" i="2"/>
  <c r="CD78" i="2"/>
  <c r="CD68" i="2"/>
  <c r="BS83" i="2"/>
  <c r="BS75" i="2"/>
  <c r="BC84" i="2"/>
  <c r="CA83" i="2"/>
  <c r="CA81" i="2"/>
  <c r="CA79" i="2"/>
  <c r="CA82" i="2"/>
  <c r="CA80" i="2"/>
  <c r="CA78" i="2"/>
  <c r="CA76" i="2"/>
  <c r="CA74" i="2"/>
  <c r="CA72" i="2"/>
  <c r="CA71" i="2"/>
  <c r="CA77" i="2"/>
  <c r="CA70" i="2"/>
  <c r="BD67" i="2"/>
  <c r="BK67" i="2"/>
  <c r="CC67" i="2"/>
  <c r="CA68" i="2"/>
  <c r="AX67" i="2"/>
  <c r="CK67" i="2"/>
  <c r="BV72" i="2"/>
  <c r="BV80" i="2"/>
  <c r="BV76" i="2"/>
  <c r="BV75" i="2"/>
  <c r="AX84" i="2"/>
  <c r="BV83" i="2"/>
  <c r="BV74" i="2"/>
  <c r="BV69" i="2"/>
  <c r="BV68" i="2"/>
  <c r="BV82" i="2"/>
  <c r="BV77" i="2"/>
  <c r="CU69" i="2" s="1"/>
  <c r="BV71" i="2"/>
  <c r="CB72" i="2"/>
  <c r="CB81" i="2"/>
  <c r="CB78" i="2"/>
  <c r="CB73" i="2"/>
  <c r="BD84" i="2"/>
  <c r="CB79" i="2"/>
  <c r="CB77" i="2"/>
  <c r="DA70" i="2" s="1"/>
  <c r="CB82" i="2"/>
  <c r="CB76" i="2"/>
  <c r="CB69" i="2"/>
  <c r="CB68" i="2"/>
  <c r="CB83" i="2"/>
  <c r="CB71" i="2"/>
  <c r="CH72" i="2"/>
  <c r="BJ84" i="2"/>
  <c r="CH80" i="2"/>
  <c r="CH74" i="2"/>
  <c r="CH83" i="2"/>
  <c r="CH78" i="2"/>
  <c r="CH73" i="2"/>
  <c r="CH69" i="2"/>
  <c r="CH68" i="2"/>
  <c r="CH82" i="2"/>
  <c r="CH75" i="2"/>
  <c r="DG69" i="2" s="1"/>
  <c r="CH71" i="2"/>
  <c r="BS81" i="2"/>
  <c r="BT68" i="2"/>
  <c r="BS70" i="2"/>
  <c r="CE70" i="2"/>
  <c r="BS72" i="2"/>
  <c r="CK72" i="2"/>
  <c r="DJ69" i="2" s="1"/>
  <c r="CK74" i="2"/>
  <c r="CK75" i="2"/>
  <c r="CH76" i="2"/>
  <c r="CH77" i="2"/>
  <c r="BV78" i="2"/>
  <c r="BY82" i="2"/>
  <c r="BT83" i="2"/>
  <c r="BY67" i="2"/>
  <c r="AW84" i="2"/>
  <c r="BU83" i="2"/>
  <c r="BU81" i="2"/>
  <c r="BU79" i="2"/>
  <c r="BU82" i="2"/>
  <c r="BU80" i="2"/>
  <c r="BU78" i="2"/>
  <c r="BU76" i="2"/>
  <c r="BU74" i="2"/>
  <c r="BU72" i="2"/>
  <c r="BU77" i="2"/>
  <c r="CT69" i="2" s="1"/>
  <c r="BU71" i="2"/>
  <c r="BU75" i="2"/>
  <c r="BU73" i="2"/>
  <c r="BU70" i="2"/>
  <c r="CA69" i="2"/>
  <c r="BT71" i="2"/>
  <c r="BY72" i="2"/>
  <c r="CB74" i="2"/>
  <c r="BV79" i="2"/>
  <c r="BY80" i="2"/>
  <c r="BB67" i="2"/>
  <c r="BI67" i="2"/>
  <c r="BS67" i="2"/>
  <c r="CK78" i="2"/>
  <c r="BY70" i="2"/>
  <c r="BV73" i="2"/>
  <c r="BT75" i="2"/>
  <c r="BY77" i="2"/>
  <c r="CE78" i="2"/>
  <c r="BY79" i="2"/>
  <c r="CB80" i="2"/>
  <c r="AV67" i="2"/>
  <c r="BJ67" i="2"/>
  <c r="CE81" i="2"/>
  <c r="BT69" i="2"/>
  <c r="CB70" i="2"/>
  <c r="CA75" i="2"/>
  <c r="CZ69" i="2" s="1"/>
  <c r="CK80" i="2"/>
  <c r="CE67" i="2"/>
  <c r="AV84" i="2"/>
  <c r="BT82" i="2"/>
  <c r="BT80" i="2"/>
  <c r="BT78" i="2"/>
  <c r="BT76" i="2"/>
  <c r="BT74" i="2"/>
  <c r="BT73" i="2"/>
  <c r="BT72" i="2"/>
  <c r="BT70" i="2"/>
  <c r="BT77" i="2"/>
  <c r="CS69" i="2" s="1"/>
  <c r="BT79" i="2"/>
  <c r="BY74" i="2"/>
  <c r="CX69" i="2" s="1"/>
  <c r="CA73" i="2"/>
  <c r="BS68" i="2"/>
  <c r="BY68" i="2"/>
  <c r="CE68" i="2"/>
  <c r="CK68" i="2"/>
  <c r="BS69" i="2"/>
  <c r="BY69" i="2"/>
  <c r="CE69" i="2"/>
  <c r="CK69" i="2"/>
  <c r="CE72" i="2"/>
  <c r="BE75" i="2"/>
  <c r="CE76" i="2"/>
  <c r="BS78" i="2"/>
  <c r="BE83" i="2"/>
  <c r="CC83" i="2" s="1"/>
  <c r="BS73" i="2"/>
  <c r="BA84" i="2"/>
  <c r="BY73" i="2"/>
  <c r="BG84" i="2"/>
  <c r="CE73" i="2"/>
  <c r="CK73" i="2"/>
  <c r="BS71" i="2"/>
  <c r="BY71" i="2"/>
  <c r="CE71" i="2"/>
  <c r="CK71" i="2"/>
  <c r="CE75" i="2"/>
  <c r="DD69" i="2" s="1"/>
  <c r="BS77" i="2"/>
  <c r="CR69" i="2" s="1"/>
  <c r="CK77" i="2"/>
  <c r="BY81" i="2"/>
  <c r="CK81" i="2"/>
  <c r="AY82" i="2"/>
  <c r="BW82" i="2" s="1"/>
  <c r="BE82" i="2"/>
  <c r="BS76" i="2"/>
  <c r="CK76" i="2"/>
  <c r="BY78" i="2"/>
  <c r="BS80" i="2"/>
  <c r="CE80" i="2"/>
  <c r="BY83" i="2"/>
  <c r="BY75" i="2"/>
  <c r="CE77" i="2"/>
  <c r="BS79" i="2"/>
  <c r="CE79" i="2"/>
  <c r="CN45" i="7"/>
  <c r="BA40" i="7"/>
  <c r="BG40" i="7"/>
  <c r="CN40" i="7"/>
  <c r="CM42" i="7"/>
  <c r="AX45" i="7"/>
  <c r="BD45" i="7"/>
  <c r="BJ45" i="7"/>
  <c r="BP45" i="7"/>
  <c r="AZ46" i="7"/>
  <c r="BZ55" i="7" s="1"/>
  <c r="BF46" i="7"/>
  <c r="CF52" i="7" s="1"/>
  <c r="BL46" i="7"/>
  <c r="BR46" i="7"/>
  <c r="CR55" i="7" s="1"/>
  <c r="AX47" i="7"/>
  <c r="BJ47" i="7"/>
  <c r="BP47" i="7"/>
  <c r="AX48" i="7"/>
  <c r="BD48" i="7"/>
  <c r="BJ48" i="7"/>
  <c r="BP48" i="7"/>
  <c r="AY49" i="7"/>
  <c r="BE49" i="7"/>
  <c r="CE52" i="7" s="1"/>
  <c r="BK49" i="7"/>
  <c r="CK56" i="7" s="1"/>
  <c r="BQ49" i="7"/>
  <c r="BA51" i="7"/>
  <c r="BA57" i="7" s="1"/>
  <c r="BG51" i="7"/>
  <c r="CG54" i="7" s="1"/>
  <c r="BM51" i="7"/>
  <c r="BS51" i="7"/>
  <c r="CS56" i="7" s="1"/>
  <c r="BA52" i="7"/>
  <c r="CA56" i="7" s="1"/>
  <c r="BG52" i="7"/>
  <c r="BM52" i="7"/>
  <c r="CM56" i="7" s="1"/>
  <c r="BS52" i="7"/>
  <c r="AZ53" i="7"/>
  <c r="BF53" i="7"/>
  <c r="BL53" i="7"/>
  <c r="BR53" i="7"/>
  <c r="AY54" i="7"/>
  <c r="BE54" i="7"/>
  <c r="BK54" i="7"/>
  <c r="BQ54" i="7"/>
  <c r="AY55" i="7"/>
  <c r="BE55" i="7"/>
  <c r="BK55" i="7"/>
  <c r="BQ55" i="7"/>
  <c r="AY56" i="7"/>
  <c r="BE56" i="7"/>
  <c r="BK56" i="7"/>
  <c r="BQ56" i="7"/>
  <c r="BC48" i="7"/>
  <c r="CC51" i="7" s="1"/>
  <c r="BI50" i="7"/>
  <c r="CF40" i="7"/>
  <c r="AX43" i="7"/>
  <c r="BP43" i="7"/>
  <c r="CP50" i="7" s="1"/>
  <c r="AX44" i="7"/>
  <c r="BD44" i="7"/>
  <c r="CD53" i="7" s="1"/>
  <c r="BJ44" i="7"/>
  <c r="BP44" i="7"/>
  <c r="BA55" i="7"/>
  <c r="BG55" i="7"/>
  <c r="BG57" i="7" s="1"/>
  <c r="BM55" i="7"/>
  <c r="BS55" i="7"/>
  <c r="BA56" i="7"/>
  <c r="BG56" i="7"/>
  <c r="BM56" i="7"/>
  <c r="BS56" i="7"/>
  <c r="BS57" i="7" s="1"/>
  <c r="AZ40" i="7"/>
  <c r="AX41" i="7"/>
  <c r="AX57" i="7" s="1"/>
  <c r="BJ41" i="7"/>
  <c r="CJ55" i="7" s="1"/>
  <c r="BP41" i="7"/>
  <c r="DE41" i="7"/>
  <c r="AX42" i="7"/>
  <c r="BX45" i="7" s="1"/>
  <c r="AX51" i="7"/>
  <c r="BD51" i="7"/>
  <c r="BJ51" i="7"/>
  <c r="BP51" i="7"/>
  <c r="AX52" i="7"/>
  <c r="BD52" i="7"/>
  <c r="BD57" i="7" s="1"/>
  <c r="BJ52" i="7"/>
  <c r="BP52" i="7"/>
  <c r="AX46" i="7"/>
  <c r="BD46" i="7"/>
  <c r="BJ46" i="7"/>
  <c r="CJ56" i="7" s="1"/>
  <c r="BP46" i="7"/>
  <c r="AX53" i="7"/>
  <c r="BD53" i="7"/>
  <c r="BJ53" i="7"/>
  <c r="BP53" i="7"/>
  <c r="CT42" i="7"/>
  <c r="CM40" i="7"/>
  <c r="CS45" i="7"/>
  <c r="BZ44" i="7"/>
  <c r="CR45" i="7"/>
  <c r="AX49" i="7"/>
  <c r="BD49" i="7"/>
  <c r="BJ49" i="7"/>
  <c r="BP49" i="7"/>
  <c r="AZ51" i="7"/>
  <c r="BF51" i="7"/>
  <c r="BL51" i="7"/>
  <c r="CL52" i="7" s="1"/>
  <c r="BR51" i="7"/>
  <c r="AZ52" i="7"/>
  <c r="BF52" i="7"/>
  <c r="BL52" i="7"/>
  <c r="BR52" i="7"/>
  <c r="CR56" i="7" s="1"/>
  <c r="DS44" i="7" s="1"/>
  <c r="AY53" i="7"/>
  <c r="BY54" i="7" s="1"/>
  <c r="BE53" i="7"/>
  <c r="BK53" i="7"/>
  <c r="BQ53" i="7"/>
  <c r="CQ55" i="7" s="1"/>
  <c r="AX54" i="7"/>
  <c r="BD54" i="7"/>
  <c r="BJ54" i="7"/>
  <c r="CJ54" i="7" s="1"/>
  <c r="BP54" i="7"/>
  <c r="AX55" i="7"/>
  <c r="BD55" i="7"/>
  <c r="BJ55" i="7"/>
  <c r="BP55" i="7"/>
  <c r="AX56" i="7"/>
  <c r="BD56" i="7"/>
  <c r="BJ56" i="7"/>
  <c r="BP56" i="7"/>
  <c r="CG44" i="7"/>
  <c r="BW49" i="7"/>
  <c r="BW48" i="7"/>
  <c r="BW51" i="7"/>
  <c r="BW47" i="7"/>
  <c r="BW46" i="7"/>
  <c r="BW50" i="7"/>
  <c r="BW44" i="7"/>
  <c r="BW43" i="7"/>
  <c r="BW41" i="7"/>
  <c r="BW45" i="7"/>
  <c r="BW52" i="7"/>
  <c r="BW42" i="7"/>
  <c r="CI48" i="7"/>
  <c r="CI42" i="7"/>
  <c r="CI47" i="7"/>
  <c r="CI45" i="7"/>
  <c r="CI44" i="7"/>
  <c r="CI43" i="7"/>
  <c r="CI46" i="7"/>
  <c r="CI41" i="7"/>
  <c r="CO52" i="7"/>
  <c r="CO51" i="7"/>
  <c r="CO48" i="7"/>
  <c r="CO47" i="7"/>
  <c r="CO46" i="7"/>
  <c r="CO45" i="7"/>
  <c r="CO49" i="7"/>
  <c r="CO43" i="7"/>
  <c r="CO42" i="7"/>
  <c r="CO50" i="7"/>
  <c r="CO41" i="7"/>
  <c r="CO44" i="7"/>
  <c r="BX54" i="7"/>
  <c r="BX48" i="7"/>
  <c r="BX42" i="7"/>
  <c r="CJ53" i="7"/>
  <c r="CJ48" i="7"/>
  <c r="CJ46" i="7"/>
  <c r="CJ44" i="7"/>
  <c r="CJ42" i="7"/>
  <c r="CJ41" i="7"/>
  <c r="CP52" i="7"/>
  <c r="CP45" i="7"/>
  <c r="CP41" i="7"/>
  <c r="CP42" i="7"/>
  <c r="CM49" i="7"/>
  <c r="CB45" i="7"/>
  <c r="CC41" i="7"/>
  <c r="CC48" i="7"/>
  <c r="CC43" i="7"/>
  <c r="CC42" i="7"/>
  <c r="CC45" i="7"/>
  <c r="CC44" i="7"/>
  <c r="CC47" i="7"/>
  <c r="CC46" i="7"/>
  <c r="AY57" i="7"/>
  <c r="BY52" i="7"/>
  <c r="BY51" i="7"/>
  <c r="BY50" i="7"/>
  <c r="BY49" i="7"/>
  <c r="CZ42" i="7" s="1"/>
  <c r="BY48" i="7"/>
  <c r="BY47" i="7"/>
  <c r="BY46" i="7"/>
  <c r="BY45" i="7"/>
  <c r="BY44" i="7"/>
  <c r="BY41" i="7"/>
  <c r="BY42" i="7"/>
  <c r="BY43" i="7"/>
  <c r="BQ57" i="7"/>
  <c r="CQ56" i="7"/>
  <c r="CQ54" i="7"/>
  <c r="CQ53" i="7"/>
  <c r="CQ52" i="7"/>
  <c r="CQ51" i="7"/>
  <c r="CQ50" i="7"/>
  <c r="CQ49" i="7"/>
  <c r="DR42" i="7" s="1"/>
  <c r="CQ48" i="7"/>
  <c r="CQ47" i="7"/>
  <c r="CQ46" i="7"/>
  <c r="CQ45" i="7"/>
  <c r="CQ44" i="7"/>
  <c r="CQ41" i="7"/>
  <c r="CQ43" i="7"/>
  <c r="CQ42" i="7"/>
  <c r="CL46" i="7"/>
  <c r="CD56" i="7"/>
  <c r="CD51" i="7"/>
  <c r="CD50" i="7"/>
  <c r="CD48" i="7"/>
  <c r="CD45" i="7"/>
  <c r="CD44" i="7"/>
  <c r="CD42" i="7"/>
  <c r="CK43" i="7"/>
  <c r="CG45" i="7"/>
  <c r="BO40" i="7"/>
  <c r="BT57" i="7"/>
  <c r="CT56" i="7"/>
  <c r="CT55" i="7"/>
  <c r="CT54" i="7"/>
  <c r="CT53" i="7"/>
  <c r="CT52" i="7"/>
  <c r="CT51" i="7"/>
  <c r="CT50" i="7"/>
  <c r="CT49" i="7"/>
  <c r="CT47" i="7"/>
  <c r="CT45" i="7"/>
  <c r="DU42" i="7" s="1"/>
  <c r="CT48" i="7"/>
  <c r="CE42" i="7"/>
  <c r="CD43" i="7"/>
  <c r="CR44" i="7"/>
  <c r="BZ45" i="7"/>
  <c r="CT46" i="7"/>
  <c r="BC40" i="7"/>
  <c r="BR40" i="7"/>
  <c r="CP40" i="7"/>
  <c r="BZ56" i="7"/>
  <c r="BZ53" i="7"/>
  <c r="BZ52" i="7"/>
  <c r="BZ47" i="7"/>
  <c r="BZ43" i="7"/>
  <c r="BZ49" i="7"/>
  <c r="BZ42" i="7"/>
  <c r="BZ41" i="7"/>
  <c r="BR57" i="7"/>
  <c r="CR54" i="7"/>
  <c r="CR53" i="7"/>
  <c r="CR51" i="7"/>
  <c r="CR50" i="7"/>
  <c r="CR46" i="7"/>
  <c r="CR43" i="7"/>
  <c r="CR49" i="7"/>
  <c r="DS42" i="7" s="1"/>
  <c r="CR42" i="7"/>
  <c r="CR41" i="7"/>
  <c r="BH57" i="7"/>
  <c r="CH56" i="7"/>
  <c r="CH55" i="7"/>
  <c r="CH54" i="7"/>
  <c r="CH53" i="7"/>
  <c r="CH52" i="7"/>
  <c r="CH51" i="7"/>
  <c r="CH50" i="7"/>
  <c r="CH49" i="7"/>
  <c r="CH48" i="7"/>
  <c r="CH46" i="7"/>
  <c r="CE41" i="7"/>
  <c r="CT41" i="7"/>
  <c r="CH43" i="7"/>
  <c r="CB44" i="7"/>
  <c r="CL45" i="7"/>
  <c r="CM47" i="7"/>
  <c r="CM48" i="7"/>
  <c r="CA49" i="7"/>
  <c r="AW40" i="7"/>
  <c r="CJ40" i="7"/>
  <c r="BB57" i="7"/>
  <c r="CB56" i="7"/>
  <c r="CB55" i="7"/>
  <c r="CB54" i="7"/>
  <c r="CB53" i="7"/>
  <c r="CB52" i="7"/>
  <c r="CB51" i="7"/>
  <c r="CB50" i="7"/>
  <c r="CB49" i="7"/>
  <c r="CB47" i="7"/>
  <c r="CB46" i="7"/>
  <c r="CB48" i="7"/>
  <c r="CN41" i="7"/>
  <c r="CB42" i="7"/>
  <c r="CM44" i="7"/>
  <c r="CM45" i="7"/>
  <c r="BZ46" i="7"/>
  <c r="CN48" i="7"/>
  <c r="BZ50" i="7"/>
  <c r="BO56" i="7"/>
  <c r="BO53" i="7"/>
  <c r="AY40" i="7"/>
  <c r="CD40" i="7"/>
  <c r="CL40" i="7"/>
  <c r="CA41" i="7"/>
  <c r="CH41" i="7"/>
  <c r="CS42" i="7"/>
  <c r="CB43" i="7"/>
  <c r="CT43" i="7"/>
  <c r="CF44" i="7"/>
  <c r="CN44" i="7"/>
  <c r="CF45" i="7"/>
  <c r="CA46" i="7"/>
  <c r="CM46" i="7"/>
  <c r="CA47" i="7"/>
  <c r="CS47" i="7"/>
  <c r="BC49" i="7"/>
  <c r="BI49" i="7"/>
  <c r="CI50" i="7" s="1"/>
  <c r="AW53" i="7"/>
  <c r="BW54" i="7" s="1"/>
  <c r="BC53" i="7"/>
  <c r="AW55" i="7"/>
  <c r="BW55" i="7" s="1"/>
  <c r="BC55" i="7"/>
  <c r="BI55" i="7"/>
  <c r="BO55" i="7"/>
  <c r="BO57" i="7" s="1"/>
  <c r="CG55" i="7"/>
  <c r="CG53" i="7"/>
  <c r="CG52" i="7"/>
  <c r="CG51" i="7"/>
  <c r="CG50" i="7"/>
  <c r="CG49" i="7"/>
  <c r="CG48" i="7"/>
  <c r="CG47" i="7"/>
  <c r="CG43" i="7"/>
  <c r="BN57" i="7"/>
  <c r="CN56" i="7"/>
  <c r="CN55" i="7"/>
  <c r="CN54" i="7"/>
  <c r="CN53" i="7"/>
  <c r="CN52" i="7"/>
  <c r="CN51" i="7"/>
  <c r="CN50" i="7"/>
  <c r="CN49" i="7"/>
  <c r="CN47" i="7"/>
  <c r="CN46" i="7"/>
  <c r="CD41" i="7"/>
  <c r="CS41" i="7"/>
  <c r="CG42" i="7"/>
  <c r="CA44" i="7"/>
  <c r="CS44" i="7"/>
  <c r="CG46" i="7"/>
  <c r="CS55" i="7"/>
  <c r="CS54" i="7"/>
  <c r="CS52" i="7"/>
  <c r="CS51" i="7"/>
  <c r="CS50" i="7"/>
  <c r="CS48" i="7"/>
  <c r="DT42" i="7" s="1"/>
  <c r="CS49" i="7"/>
  <c r="CS46" i="7"/>
  <c r="CS43" i="7"/>
  <c r="BM57" i="7"/>
  <c r="CM55" i="7"/>
  <c r="CM54" i="7"/>
  <c r="CM52" i="7"/>
  <c r="CM51" i="7"/>
  <c r="CM50" i="7"/>
  <c r="CM43" i="7"/>
  <c r="CN42" i="7"/>
  <c r="CH44" i="7"/>
  <c r="BI40" i="7"/>
  <c r="BK40" i="7"/>
  <c r="CL55" i="7"/>
  <c r="CL47" i="7"/>
  <c r="CL43" i="7"/>
  <c r="CL50" i="7"/>
  <c r="CL49" i="7"/>
  <c r="CL48" i="7"/>
  <c r="CL42" i="7"/>
  <c r="CL41" i="7"/>
  <c r="CH42" i="7"/>
  <c r="CL44" i="7"/>
  <c r="CK53" i="7"/>
  <c r="CK48" i="7"/>
  <c r="CK47" i="7"/>
  <c r="CK42" i="7"/>
  <c r="CK46" i="7"/>
  <c r="CK45" i="7"/>
  <c r="CK44" i="7"/>
  <c r="BE57" i="7"/>
  <c r="CE56" i="7"/>
  <c r="CE54" i="7"/>
  <c r="CE53" i="7"/>
  <c r="CE51" i="7"/>
  <c r="CE50" i="7"/>
  <c r="CE48" i="7"/>
  <c r="CE47" i="7"/>
  <c r="CE46" i="7"/>
  <c r="CE45" i="7"/>
  <c r="CE44" i="7"/>
  <c r="CH45" i="7"/>
  <c r="BQ40" i="7"/>
  <c r="CF54" i="7"/>
  <c r="CF49" i="7"/>
  <c r="CF42" i="7"/>
  <c r="CF41" i="7"/>
  <c r="CF43" i="7"/>
  <c r="CA55" i="7"/>
  <c r="CA50" i="7"/>
  <c r="CA48" i="7"/>
  <c r="CA43" i="7"/>
  <c r="CM41" i="7"/>
  <c r="CA42" i="7"/>
  <c r="CT44" i="7"/>
  <c r="BE40" i="7"/>
  <c r="CG8" i="2"/>
  <c r="BW15" i="2"/>
  <c r="CG12" i="2"/>
  <c r="AZ3" i="2"/>
  <c r="BL3" i="2"/>
  <c r="AZ4" i="2"/>
  <c r="BX12" i="2" s="1"/>
  <c r="BF4" i="2"/>
  <c r="CD7" i="2" s="1"/>
  <c r="BL4" i="2"/>
  <c r="CJ16" i="2" s="1"/>
  <c r="AX5" i="2"/>
  <c r="BV18" i="2" s="1"/>
  <c r="BD5" i="2"/>
  <c r="CB16" i="2" s="1"/>
  <c r="BJ5" i="2"/>
  <c r="AU6" i="2"/>
  <c r="AU20" i="2" s="1"/>
  <c r="BA6" i="2"/>
  <c r="BG6" i="2"/>
  <c r="CE19" i="2" s="1"/>
  <c r="BM6" i="2"/>
  <c r="CK11" i="2" s="1"/>
  <c r="AX9" i="2"/>
  <c r="BV12" i="2" s="1"/>
  <c r="BD9" i="2"/>
  <c r="AX10" i="2"/>
  <c r="BD10" i="2"/>
  <c r="BJ10" i="2"/>
  <c r="AX14" i="2"/>
  <c r="BD14" i="2"/>
  <c r="BJ14" i="2"/>
  <c r="AY3" i="2"/>
  <c r="BK3" i="2"/>
  <c r="BE3" i="2"/>
  <c r="AZ15" i="2"/>
  <c r="BX17" i="2" s="1"/>
  <c r="BF15" i="2"/>
  <c r="CD19" i="2" s="1"/>
  <c r="BL15" i="2"/>
  <c r="AU17" i="2"/>
  <c r="BA17" i="2"/>
  <c r="BG17" i="2"/>
  <c r="BM17" i="2"/>
  <c r="AX3" i="2"/>
  <c r="BJ3" i="2"/>
  <c r="AX4" i="2"/>
  <c r="BV8" i="2" s="1"/>
  <c r="BD4" i="2"/>
  <c r="BJ4" i="2"/>
  <c r="CH18" i="2" s="1"/>
  <c r="AU8" i="2"/>
  <c r="BS19" i="2" s="1"/>
  <c r="BA8" i="2"/>
  <c r="BY14" i="2" s="1"/>
  <c r="BG8" i="2"/>
  <c r="BM8" i="2"/>
  <c r="AU11" i="2"/>
  <c r="BA11" i="2"/>
  <c r="BG11" i="2"/>
  <c r="CE17" i="2" s="1"/>
  <c r="BM11" i="2"/>
  <c r="CK17" i="2" s="1"/>
  <c r="AV14" i="2"/>
  <c r="BB14" i="2"/>
  <c r="BH14" i="2"/>
  <c r="BN14" i="2"/>
  <c r="AU15" i="2"/>
  <c r="BA15" i="2"/>
  <c r="BG15" i="2"/>
  <c r="BM15" i="2"/>
  <c r="AX18" i="2"/>
  <c r="BD18" i="2"/>
  <c r="BJ18" i="2"/>
  <c r="BS3" i="2"/>
  <c r="CI18" i="2"/>
  <c r="CI16" i="2"/>
  <c r="CI14" i="2"/>
  <c r="CI12" i="2"/>
  <c r="CI10" i="2"/>
  <c r="CI9" i="2"/>
  <c r="BK20" i="2"/>
  <c r="CI19" i="2"/>
  <c r="CI11" i="2"/>
  <c r="CI13" i="2"/>
  <c r="CI8" i="2"/>
  <c r="DH5" i="2" s="1"/>
  <c r="CI15" i="2"/>
  <c r="CI5" i="2"/>
  <c r="CI7" i="2"/>
  <c r="CC6" i="2"/>
  <c r="CI17" i="2"/>
  <c r="CL3" i="2"/>
  <c r="BX18" i="2"/>
  <c r="BX14" i="2"/>
  <c r="BX8" i="2"/>
  <c r="AZ20" i="2"/>
  <c r="BX5" i="2"/>
  <c r="BX4" i="2"/>
  <c r="CJ18" i="2"/>
  <c r="CJ14" i="2"/>
  <c r="CJ12" i="2"/>
  <c r="CJ10" i="2"/>
  <c r="BL20" i="2"/>
  <c r="CJ17" i="2"/>
  <c r="CJ15" i="2"/>
  <c r="CJ13" i="2"/>
  <c r="CJ5" i="2"/>
  <c r="CJ6" i="2"/>
  <c r="CJ11" i="2"/>
  <c r="CI6" i="2"/>
  <c r="BW11" i="2"/>
  <c r="BY3" i="2"/>
  <c r="CK15" i="2"/>
  <c r="CK12" i="2"/>
  <c r="CK5" i="2"/>
  <c r="CK4" i="2"/>
  <c r="CK7" i="2"/>
  <c r="CK9" i="2"/>
  <c r="BZ3" i="2"/>
  <c r="BZ4" i="2"/>
  <c r="CL4" i="2"/>
  <c r="AV19" i="2"/>
  <c r="AV15" i="2"/>
  <c r="AV11" i="2"/>
  <c r="AV17" i="2"/>
  <c r="BB15" i="2"/>
  <c r="BB11" i="2"/>
  <c r="BB5" i="2"/>
  <c r="BB13" i="2"/>
  <c r="BB17" i="2"/>
  <c r="BH15" i="2"/>
  <c r="BH19" i="2"/>
  <c r="BH11" i="2"/>
  <c r="BH5" i="2"/>
  <c r="BH17" i="2"/>
  <c r="BN15" i="2"/>
  <c r="BN11" i="2"/>
  <c r="BN13" i="2"/>
  <c r="BN5" i="2"/>
  <c r="CL11" i="2" s="1"/>
  <c r="BN17" i="2"/>
  <c r="CE3" i="2"/>
  <c r="CA8" i="2"/>
  <c r="CI4" i="2"/>
  <c r="BX13" i="2"/>
  <c r="CF3" i="2"/>
  <c r="BV10" i="2"/>
  <c r="BV11" i="2"/>
  <c r="CB14" i="2"/>
  <c r="CB15" i="2"/>
  <c r="CH9" i="2"/>
  <c r="CH16" i="2"/>
  <c r="CH12" i="2"/>
  <c r="CH10" i="2"/>
  <c r="BJ20" i="2"/>
  <c r="CH17" i="2"/>
  <c r="CH13" i="2"/>
  <c r="CH11" i="2"/>
  <c r="DG5" i="2" s="1"/>
  <c r="CH7" i="2"/>
  <c r="CH6" i="2"/>
  <c r="BS17" i="2"/>
  <c r="BS15" i="2"/>
  <c r="BS14" i="2"/>
  <c r="BS12" i="2"/>
  <c r="BS5" i="2"/>
  <c r="BS4" i="2"/>
  <c r="BS7" i="2"/>
  <c r="BS9" i="2"/>
  <c r="CE15" i="2"/>
  <c r="CE13" i="2"/>
  <c r="CE12" i="2"/>
  <c r="CE10" i="2"/>
  <c r="CE7" i="2"/>
  <c r="CE5" i="2"/>
  <c r="CE4" i="2"/>
  <c r="BV4" i="2"/>
  <c r="BW6" i="2"/>
  <c r="AV7" i="2"/>
  <c r="BB7" i="2"/>
  <c r="BH7" i="2"/>
  <c r="BN7" i="2"/>
  <c r="BX7" i="2"/>
  <c r="BX9" i="2"/>
  <c r="BW18" i="2"/>
  <c r="BW16" i="2"/>
  <c r="BW14" i="2"/>
  <c r="BW12" i="2"/>
  <c r="BW10" i="2"/>
  <c r="CV5" i="2" s="1"/>
  <c r="BW9" i="2"/>
  <c r="BW17" i="2"/>
  <c r="BW8" i="2"/>
  <c r="AY20" i="2"/>
  <c r="BW19" i="2"/>
  <c r="BW13" i="2"/>
  <c r="BW7" i="2"/>
  <c r="BW5" i="2"/>
  <c r="CF5" i="2"/>
  <c r="CF4" i="2"/>
  <c r="CD14" i="2"/>
  <c r="CD12" i="2"/>
  <c r="CD10" i="2"/>
  <c r="CD8" i="2"/>
  <c r="CD11" i="2"/>
  <c r="CD6" i="2"/>
  <c r="CD13" i="2"/>
  <c r="DC5" i="2" s="1"/>
  <c r="CD9" i="2"/>
  <c r="CD5" i="2"/>
  <c r="CD4" i="2"/>
  <c r="CJ7" i="2"/>
  <c r="BA20" i="2"/>
  <c r="BY18" i="2"/>
  <c r="BY5" i="2"/>
  <c r="BY4" i="2"/>
  <c r="BY6" i="2"/>
  <c r="BY7" i="2"/>
  <c r="CC18" i="2"/>
  <c r="CC16" i="2"/>
  <c r="CC14" i="2"/>
  <c r="CC12" i="2"/>
  <c r="CC10" i="2"/>
  <c r="CC9" i="2"/>
  <c r="CC13" i="2"/>
  <c r="CC5" i="2"/>
  <c r="BE20" i="2"/>
  <c r="CC19" i="2"/>
  <c r="DB7" i="2" s="1"/>
  <c r="CC11" i="2"/>
  <c r="DB5" i="2" s="1"/>
  <c r="CC17" i="2"/>
  <c r="CC8" i="2"/>
  <c r="CC7" i="2"/>
  <c r="CC15" i="2"/>
  <c r="BW4" i="2"/>
  <c r="CK3" i="2"/>
  <c r="BT8" i="2"/>
  <c r="BT5" i="2"/>
  <c r="BT4" i="2"/>
  <c r="BT7" i="2"/>
  <c r="BT6" i="2"/>
  <c r="BT3" i="2"/>
  <c r="AV9" i="2"/>
  <c r="BT11" i="2" s="1"/>
  <c r="CG10" i="2"/>
  <c r="BB12" i="2"/>
  <c r="BU3" i="2"/>
  <c r="CM3" i="2"/>
  <c r="BI20" i="2"/>
  <c r="CG19" i="2"/>
  <c r="CG17" i="2"/>
  <c r="CG15" i="2"/>
  <c r="DF5" i="2" s="1"/>
  <c r="CG13" i="2"/>
  <c r="CG11" i="2"/>
  <c r="CG9" i="2"/>
  <c r="CG18" i="2"/>
  <c r="CG16" i="2"/>
  <c r="CG14" i="2"/>
  <c r="BC3" i="2"/>
  <c r="BI3" i="2"/>
  <c r="BU4" i="2"/>
  <c r="CA4" i="2"/>
  <c r="CG4" i="2"/>
  <c r="CM4" i="2"/>
  <c r="BU5" i="2"/>
  <c r="CA5" i="2"/>
  <c r="CG5" i="2"/>
  <c r="CM5" i="2"/>
  <c r="CM8" i="2"/>
  <c r="CA10" i="2"/>
  <c r="BN9" i="2"/>
  <c r="AV12" i="2"/>
  <c r="BH12" i="2"/>
  <c r="AW20" i="2"/>
  <c r="BU19" i="2"/>
  <c r="BU17" i="2"/>
  <c r="BU15" i="2"/>
  <c r="BU13" i="2"/>
  <c r="CT5" i="2" s="1"/>
  <c r="BU11" i="2"/>
  <c r="BU9" i="2"/>
  <c r="BU18" i="2"/>
  <c r="BU16" i="2"/>
  <c r="BU14" i="2"/>
  <c r="AV10" i="2"/>
  <c r="BB10" i="2"/>
  <c r="BH10" i="2"/>
  <c r="BN10" i="2"/>
  <c r="BU12" i="2"/>
  <c r="AV18" i="2"/>
  <c r="BB18" i="2"/>
  <c r="BH18" i="2"/>
  <c r="BN18" i="2"/>
  <c r="BH9" i="2"/>
  <c r="CF15" i="2" s="1"/>
  <c r="BN12" i="2"/>
  <c r="BO20" i="2"/>
  <c r="CM19" i="2"/>
  <c r="CM17" i="2"/>
  <c r="CM15" i="2"/>
  <c r="CM13" i="2"/>
  <c r="CM11" i="2"/>
  <c r="CM9" i="2"/>
  <c r="CM18" i="2"/>
  <c r="CM16" i="2"/>
  <c r="CM14" i="2"/>
  <c r="BU7" i="2"/>
  <c r="CA7" i="2"/>
  <c r="CG7" i="2"/>
  <c r="CM7" i="2"/>
  <c r="BU10" i="2"/>
  <c r="CM10" i="2"/>
  <c r="BB9" i="2"/>
  <c r="BC20" i="2"/>
  <c r="CA19" i="2"/>
  <c r="CA17" i="2"/>
  <c r="CA15" i="2"/>
  <c r="CA13" i="2"/>
  <c r="CA11" i="2"/>
  <c r="CZ5" i="2" s="1"/>
  <c r="CA9" i="2"/>
  <c r="CA18" i="2"/>
  <c r="CA16" i="2"/>
  <c r="CA14" i="2"/>
  <c r="BU6" i="2"/>
  <c r="CA6" i="2"/>
  <c r="CG6" i="2"/>
  <c r="CM6" i="2"/>
  <c r="CA12" i="2"/>
  <c r="AV16" i="2"/>
  <c r="BB16" i="2"/>
  <c r="BH16" i="2"/>
  <c r="BN16" i="2"/>
  <c r="AA20" i="23"/>
  <c r="AH6" i="23" s="1"/>
  <c r="Z20" i="23"/>
  <c r="Y20" i="23"/>
  <c r="X20" i="23"/>
  <c r="W20" i="23"/>
  <c r="AD8" i="23" s="1"/>
  <c r="AA19" i="23"/>
  <c r="AH19" i="23" s="1"/>
  <c r="Z19" i="23"/>
  <c r="AG19" i="23" s="1"/>
  <c r="Y19" i="23"/>
  <c r="X19" i="23"/>
  <c r="W19" i="23"/>
  <c r="AD19" i="23" s="1"/>
  <c r="AA18" i="23"/>
  <c r="AH18" i="23" s="1"/>
  <c r="Z18" i="23"/>
  <c r="AG18" i="23" s="1"/>
  <c r="Y18" i="23"/>
  <c r="AF18" i="23" s="1"/>
  <c r="X18" i="23"/>
  <c r="W18" i="23"/>
  <c r="AA17" i="23"/>
  <c r="AH17" i="23" s="1"/>
  <c r="Z17" i="23"/>
  <c r="AG17" i="23" s="1"/>
  <c r="Y17" i="23"/>
  <c r="X17" i="23"/>
  <c r="W17" i="23"/>
  <c r="AD17" i="23" s="1"/>
  <c r="AG16" i="23"/>
  <c r="AF16" i="23"/>
  <c r="AA16" i="23"/>
  <c r="AH16" i="23" s="1"/>
  <c r="Z16" i="23"/>
  <c r="Y16" i="23"/>
  <c r="X16" i="23"/>
  <c r="W16" i="23"/>
  <c r="AA15" i="23"/>
  <c r="AH15" i="23" s="1"/>
  <c r="Z15" i="23"/>
  <c r="AG15" i="23" s="1"/>
  <c r="Y15" i="23"/>
  <c r="X15" i="23"/>
  <c r="W15" i="23"/>
  <c r="AH14" i="23"/>
  <c r="AG14" i="23"/>
  <c r="AA14" i="23"/>
  <c r="Z14" i="23"/>
  <c r="Y14" i="23"/>
  <c r="AF14" i="23" s="1"/>
  <c r="X14" i="23"/>
  <c r="AE14" i="23" s="1"/>
  <c r="W14" i="23"/>
  <c r="AD14" i="23" s="1"/>
  <c r="AA13" i="23"/>
  <c r="AH13" i="23" s="1"/>
  <c r="Z13" i="23"/>
  <c r="AG13" i="23" s="1"/>
  <c r="Y13" i="23"/>
  <c r="X13" i="23"/>
  <c r="W13" i="23"/>
  <c r="AD13" i="23" s="1"/>
  <c r="AA12" i="23"/>
  <c r="AH12" i="23" s="1"/>
  <c r="Z12" i="23"/>
  <c r="AG12" i="23" s="1"/>
  <c r="Y12" i="23"/>
  <c r="AF12" i="23" s="1"/>
  <c r="X12" i="23"/>
  <c r="W12" i="23"/>
  <c r="AA11" i="23"/>
  <c r="AH11" i="23" s="1"/>
  <c r="Z11" i="23"/>
  <c r="AG11" i="23" s="1"/>
  <c r="Y11" i="23"/>
  <c r="X11" i="23"/>
  <c r="W11" i="23"/>
  <c r="AD11" i="23" s="1"/>
  <c r="AS10" i="23"/>
  <c r="AH10" i="23"/>
  <c r="AG10" i="23"/>
  <c r="AD10" i="23"/>
  <c r="AA10" i="23"/>
  <c r="Z10" i="23"/>
  <c r="Y10" i="23"/>
  <c r="X10" i="23"/>
  <c r="W10" i="23"/>
  <c r="AD9" i="23"/>
  <c r="AA9" i="23"/>
  <c r="Z9" i="23"/>
  <c r="Y9" i="23"/>
  <c r="X9" i="23"/>
  <c r="W9" i="23"/>
  <c r="AH8" i="23"/>
  <c r="AA8" i="23"/>
  <c r="Z8" i="23"/>
  <c r="AG8" i="23" s="1"/>
  <c r="Y8" i="23"/>
  <c r="AF8" i="23" s="1"/>
  <c r="X8" i="23"/>
  <c r="AE8" i="23" s="1"/>
  <c r="W8" i="23"/>
  <c r="AA7" i="23"/>
  <c r="AH7" i="23" s="1"/>
  <c r="Z7" i="23"/>
  <c r="AG7" i="23" s="1"/>
  <c r="Y7" i="23"/>
  <c r="X7" i="23"/>
  <c r="W7" i="23"/>
  <c r="AD7" i="23" s="1"/>
  <c r="AG6" i="23"/>
  <c r="AF6" i="23"/>
  <c r="AD6" i="23"/>
  <c r="AA6" i="23"/>
  <c r="Z6" i="23"/>
  <c r="Y6" i="23"/>
  <c r="X6" i="23"/>
  <c r="W6" i="23"/>
  <c r="AH5" i="23"/>
  <c r="AA5" i="23"/>
  <c r="Z5" i="23"/>
  <c r="AG5" i="23" s="1"/>
  <c r="Y5" i="23"/>
  <c r="AF5" i="23" s="1"/>
  <c r="X5" i="23"/>
  <c r="W5" i="23"/>
  <c r="AW4" i="23"/>
  <c r="AV4" i="23"/>
  <c r="AU4" i="23"/>
  <c r="AT4" i="23"/>
  <c r="AS4" i="23"/>
  <c r="AA4" i="23"/>
  <c r="AH4" i="23" s="1"/>
  <c r="Z4" i="23"/>
  <c r="Y4" i="23"/>
  <c r="X4" i="23"/>
  <c r="W4" i="23"/>
  <c r="AH3" i="23"/>
  <c r="AG3" i="23"/>
  <c r="AA3" i="23"/>
  <c r="AO3" i="23" s="1"/>
  <c r="Z3" i="23"/>
  <c r="AN3" i="23" s="1"/>
  <c r="Y3" i="23"/>
  <c r="AM3" i="23" s="1"/>
  <c r="X3" i="23"/>
  <c r="AE3" i="23" s="1"/>
  <c r="W3" i="23"/>
  <c r="AD3" i="23" s="1"/>
  <c r="AK2" i="23"/>
  <c r="AD2" i="23"/>
  <c r="W2" i="23"/>
  <c r="AD15" i="23" l="1"/>
  <c r="AK3" i="23"/>
  <c r="AE6" i="23"/>
  <c r="AE10" i="23"/>
  <c r="AD16" i="23"/>
  <c r="AF19" i="23"/>
  <c r="AF10" i="23"/>
  <c r="AE16" i="23"/>
  <c r="AG4" i="23"/>
  <c r="AD5" i="23"/>
  <c r="AK19" i="23" s="1"/>
  <c r="AD12" i="23"/>
  <c r="AK12" i="23" s="1"/>
  <c r="AD18" i="23"/>
  <c r="AE13" i="23"/>
  <c r="AD4" i="23"/>
  <c r="AF3" i="23"/>
  <c r="AH9" i="23"/>
  <c r="AH20" i="23" s="1"/>
  <c r="AE12" i="23"/>
  <c r="AE18" i="23"/>
  <c r="AN44" i="23"/>
  <c r="AN40" i="23"/>
  <c r="AM36" i="23"/>
  <c r="AF50" i="23"/>
  <c r="AM43" i="23"/>
  <c r="AN48" i="23"/>
  <c r="AN42" i="23"/>
  <c r="AM44" i="23"/>
  <c r="AM47" i="23"/>
  <c r="AN45" i="23"/>
  <c r="AM46" i="23"/>
  <c r="AM38" i="23"/>
  <c r="AM49" i="23"/>
  <c r="AG50" i="23"/>
  <c r="AN49" i="23"/>
  <c r="AV37" i="23" s="1"/>
  <c r="AM37" i="23"/>
  <c r="AM40" i="23"/>
  <c r="AL37" i="23"/>
  <c r="AL46" i="23"/>
  <c r="AL49" i="23"/>
  <c r="AL47" i="23"/>
  <c r="AL45" i="23"/>
  <c r="AL43" i="23"/>
  <c r="AL41" i="23"/>
  <c r="AL34" i="23"/>
  <c r="AL48" i="23"/>
  <c r="AL44" i="23"/>
  <c r="AL39" i="23"/>
  <c r="AT35" i="23" s="1"/>
  <c r="AL36" i="23"/>
  <c r="AE50" i="23"/>
  <c r="AL40" i="23"/>
  <c r="AL38" i="23"/>
  <c r="AL35" i="23"/>
  <c r="AL42" i="23"/>
  <c r="AU37" i="23"/>
  <c r="CI177" i="2"/>
  <c r="BZ177" i="2"/>
  <c r="BX178" i="2"/>
  <c r="DF166" i="2"/>
  <c r="BU178" i="2"/>
  <c r="CT166" i="2" s="1"/>
  <c r="CL176" i="2"/>
  <c r="AV179" i="2"/>
  <c r="DA165" i="2"/>
  <c r="CD177" i="2"/>
  <c r="BN179" i="2"/>
  <c r="BT178" i="2"/>
  <c r="CS166" i="2" s="1"/>
  <c r="CX165" i="2"/>
  <c r="CL178" i="2"/>
  <c r="CL177" i="2"/>
  <c r="BZ178" i="2"/>
  <c r="CC177" i="2"/>
  <c r="CU166" i="2"/>
  <c r="CC178" i="2"/>
  <c r="BX176" i="2"/>
  <c r="CD172" i="2"/>
  <c r="DC164" i="2" s="1"/>
  <c r="CI174" i="2"/>
  <c r="CI176" i="2"/>
  <c r="CI175" i="2"/>
  <c r="CC173" i="2"/>
  <c r="CD169" i="2"/>
  <c r="BX173" i="2"/>
  <c r="CD167" i="2"/>
  <c r="CD178" i="2"/>
  <c r="CD176" i="2"/>
  <c r="BX172" i="2"/>
  <c r="CD166" i="2"/>
  <c r="DE166" i="2"/>
  <c r="BK179" i="2"/>
  <c r="CI171" i="2"/>
  <c r="CI168" i="2"/>
  <c r="CR166" i="2"/>
  <c r="CC167" i="2"/>
  <c r="CC172" i="2"/>
  <c r="DG165" i="2"/>
  <c r="CZ166" i="2"/>
  <c r="CD175" i="2"/>
  <c r="CC169" i="2"/>
  <c r="BX171" i="2"/>
  <c r="BX174" i="2"/>
  <c r="BX166" i="2"/>
  <c r="BF179" i="2"/>
  <c r="BX169" i="2"/>
  <c r="CJ178" i="2"/>
  <c r="CJ172" i="2"/>
  <c r="CJ177" i="2"/>
  <c r="CJ171" i="2"/>
  <c r="CJ174" i="2"/>
  <c r="CJ175" i="2"/>
  <c r="CJ169" i="2"/>
  <c r="CJ164" i="2"/>
  <c r="CJ163" i="2"/>
  <c r="CJ170" i="2"/>
  <c r="CJ167" i="2"/>
  <c r="CJ166" i="2"/>
  <c r="CJ165" i="2"/>
  <c r="CJ176" i="2"/>
  <c r="CJ173" i="2"/>
  <c r="BL179" i="2"/>
  <c r="CJ168" i="2"/>
  <c r="DI164" i="2" s="1"/>
  <c r="BX175" i="2"/>
  <c r="CI173" i="2"/>
  <c r="CI172" i="2"/>
  <c r="BE179" i="2"/>
  <c r="CC175" i="2"/>
  <c r="CC168" i="2"/>
  <c r="DA166" i="2"/>
  <c r="BX165" i="2"/>
  <c r="CI167" i="2"/>
  <c r="DH164" i="2" s="1"/>
  <c r="CX166" i="2"/>
  <c r="BX177" i="2"/>
  <c r="CD174" i="2"/>
  <c r="CI165" i="2"/>
  <c r="CI178" i="2"/>
  <c r="DH166" i="2" s="1"/>
  <c r="CC165" i="2"/>
  <c r="CC174" i="2"/>
  <c r="CD168" i="2"/>
  <c r="BX170" i="2"/>
  <c r="CW166" i="2" s="1"/>
  <c r="CD170" i="2"/>
  <c r="CD164" i="2"/>
  <c r="CD171" i="2"/>
  <c r="BX168" i="2"/>
  <c r="CI170" i="2"/>
  <c r="DJ166" i="2"/>
  <c r="BW168" i="2"/>
  <c r="BW177" i="2"/>
  <c r="BW171" i="2"/>
  <c r="CV165" i="2" s="1"/>
  <c r="BW174" i="2"/>
  <c r="AY179" i="2"/>
  <c r="BW173" i="2"/>
  <c r="BW178" i="2"/>
  <c r="BW172" i="2"/>
  <c r="BW176" i="2"/>
  <c r="BW175" i="2"/>
  <c r="BW170" i="2"/>
  <c r="BW163" i="2"/>
  <c r="BW169" i="2"/>
  <c r="CV164" i="2" s="1"/>
  <c r="BW167" i="2"/>
  <c r="BW166" i="2"/>
  <c r="BW165" i="2"/>
  <c r="BW164" i="2"/>
  <c r="CC176" i="2"/>
  <c r="CC166" i="2"/>
  <c r="CC171" i="2"/>
  <c r="BX167" i="2"/>
  <c r="CD165" i="2"/>
  <c r="CC170" i="2"/>
  <c r="DB164" i="2" s="1"/>
  <c r="CI76" i="2"/>
  <c r="CI77" i="2"/>
  <c r="BW78" i="2"/>
  <c r="BW72" i="2"/>
  <c r="BW81" i="2"/>
  <c r="CJ75" i="2"/>
  <c r="CJ80" i="2"/>
  <c r="BZ77" i="2"/>
  <c r="CY69" i="2" s="1"/>
  <c r="BZ79" i="2"/>
  <c r="BZ78" i="2"/>
  <c r="CC69" i="2"/>
  <c r="CC75" i="2"/>
  <c r="DB69" i="2" s="1"/>
  <c r="BW83" i="2"/>
  <c r="CZ71" i="2"/>
  <c r="CI82" i="2"/>
  <c r="BW80" i="2"/>
  <c r="CJ79" i="2"/>
  <c r="CC74" i="2"/>
  <c r="BE84" i="2"/>
  <c r="CI70" i="2"/>
  <c r="CI80" i="2"/>
  <c r="CI83" i="2"/>
  <c r="DH71" i="2" s="1"/>
  <c r="BW71" i="2"/>
  <c r="BW75" i="2"/>
  <c r="CJ81" i="2"/>
  <c r="CL80" i="2"/>
  <c r="CF82" i="2"/>
  <c r="BZ83" i="2"/>
  <c r="CY71" i="2" s="1"/>
  <c r="CC70" i="2"/>
  <c r="CK82" i="2"/>
  <c r="CI81" i="2"/>
  <c r="BW70" i="2"/>
  <c r="CJ76" i="2"/>
  <c r="CF79" i="2"/>
  <c r="CE83" i="2"/>
  <c r="DD71" i="2" s="1"/>
  <c r="CK83" i="2"/>
  <c r="DJ71" i="2" s="1"/>
  <c r="CT71" i="2"/>
  <c r="CI73" i="2"/>
  <c r="DH70" i="2" s="1"/>
  <c r="CI78" i="2"/>
  <c r="BK84" i="2"/>
  <c r="BW73" i="2"/>
  <c r="BW77" i="2"/>
  <c r="CJ78" i="2"/>
  <c r="CJ83" i="2"/>
  <c r="DF71" i="2"/>
  <c r="CL82" i="2"/>
  <c r="CF83" i="2"/>
  <c r="DE71" i="2" s="1"/>
  <c r="BH84" i="2"/>
  <c r="CC68" i="2"/>
  <c r="CC73" i="2"/>
  <c r="CI74" i="2"/>
  <c r="BS82" i="2"/>
  <c r="CX71" i="2"/>
  <c r="DG70" i="2"/>
  <c r="CI71" i="2"/>
  <c r="BW69" i="2"/>
  <c r="BW74" i="2"/>
  <c r="CV69" i="2" s="1"/>
  <c r="CJ74" i="2"/>
  <c r="DI70" i="2" s="1"/>
  <c r="CJ73" i="2"/>
  <c r="DI69" i="2" s="1"/>
  <c r="CL79" i="2"/>
  <c r="CL83" i="2"/>
  <c r="CC71" i="2"/>
  <c r="CW70" i="2"/>
  <c r="CW69" i="2"/>
  <c r="CR71" i="2"/>
  <c r="CC78" i="2"/>
  <c r="CC79" i="2"/>
  <c r="CC77" i="2"/>
  <c r="CS71" i="2"/>
  <c r="CC80" i="2"/>
  <c r="CC81" i="2"/>
  <c r="CZ70" i="2"/>
  <c r="DB71" i="2"/>
  <c r="CX70" i="2"/>
  <c r="DG71" i="2"/>
  <c r="DA71" i="2"/>
  <c r="CU71" i="2"/>
  <c r="CC82" i="2"/>
  <c r="CF50" i="7"/>
  <c r="CA53" i="7"/>
  <c r="CK51" i="7"/>
  <c r="BK57" i="7"/>
  <c r="CL53" i="7"/>
  <c r="CC55" i="7"/>
  <c r="CD54" i="7"/>
  <c r="BY55" i="7"/>
  <c r="CP56" i="7"/>
  <c r="CJ51" i="7"/>
  <c r="BJ57" i="7"/>
  <c r="BX52" i="7"/>
  <c r="CA54" i="7"/>
  <c r="CF53" i="7"/>
  <c r="CE49" i="7"/>
  <c r="CE55" i="7"/>
  <c r="CK52" i="7"/>
  <c r="CL54" i="7"/>
  <c r="CM53" i="7"/>
  <c r="CS53" i="7"/>
  <c r="CR48" i="7"/>
  <c r="CR52" i="7"/>
  <c r="BZ51" i="7"/>
  <c r="AZ57" i="7"/>
  <c r="CD49" i="7"/>
  <c r="CD55" i="7"/>
  <c r="BY56" i="7"/>
  <c r="CP44" i="7"/>
  <c r="CP51" i="7"/>
  <c r="BP57" i="7"/>
  <c r="CJ45" i="7"/>
  <c r="CJ52" i="7"/>
  <c r="BX41" i="7"/>
  <c r="BX46" i="7"/>
  <c r="BX53" i="7"/>
  <c r="CF48" i="7"/>
  <c r="CK54" i="7"/>
  <c r="CG56" i="7"/>
  <c r="CP46" i="7"/>
  <c r="CP53" i="7"/>
  <c r="BX43" i="7"/>
  <c r="BX49" i="7"/>
  <c r="BX55" i="7"/>
  <c r="CA51" i="7"/>
  <c r="CF47" i="7"/>
  <c r="CF56" i="7"/>
  <c r="CK49" i="7"/>
  <c r="CK55" i="7"/>
  <c r="CL51" i="7"/>
  <c r="BL57" i="7"/>
  <c r="BW56" i="7"/>
  <c r="CO55" i="7"/>
  <c r="CR47" i="7"/>
  <c r="BZ48" i="7"/>
  <c r="BZ54" i="7"/>
  <c r="CD46" i="7"/>
  <c r="CD52" i="7"/>
  <c r="BY53" i="7"/>
  <c r="CP47" i="7"/>
  <c r="CP48" i="7"/>
  <c r="CP54" i="7"/>
  <c r="CJ43" i="7"/>
  <c r="CJ49" i="7"/>
  <c r="BX47" i="7"/>
  <c r="BX50" i="7"/>
  <c r="BX56" i="7"/>
  <c r="CF46" i="7"/>
  <c r="CF55" i="7"/>
  <c r="CL56" i="7"/>
  <c r="CA52" i="7"/>
  <c r="CF51" i="7"/>
  <c r="BF57" i="7"/>
  <c r="CK50" i="7"/>
  <c r="CD47" i="7"/>
  <c r="CP43" i="7"/>
  <c r="CP49" i="7"/>
  <c r="CP55" i="7"/>
  <c r="CJ47" i="7"/>
  <c r="CJ50" i="7"/>
  <c r="BX44" i="7"/>
  <c r="BX51" i="7"/>
  <c r="BC57" i="7"/>
  <c r="CI52" i="7"/>
  <c r="CC54" i="7"/>
  <c r="CZ43" i="7"/>
  <c r="CZ44" i="7"/>
  <c r="CC49" i="7"/>
  <c r="DD43" i="7" s="1"/>
  <c r="CC56" i="7"/>
  <c r="DD44" i="7" s="1"/>
  <c r="CO56" i="7"/>
  <c r="CI51" i="7"/>
  <c r="BI57" i="7"/>
  <c r="AW57" i="7"/>
  <c r="BW53" i="7"/>
  <c r="CC53" i="7"/>
  <c r="CI55" i="7"/>
  <c r="DU44" i="7"/>
  <c r="DR44" i="7"/>
  <c r="CC50" i="7"/>
  <c r="CO54" i="7"/>
  <c r="CC52" i="7"/>
  <c r="CI54" i="7"/>
  <c r="CI53" i="7"/>
  <c r="CI49" i="7"/>
  <c r="DT44" i="7"/>
  <c r="CO53" i="7"/>
  <c r="CI56" i="7"/>
  <c r="BY11" i="2"/>
  <c r="BV13" i="2"/>
  <c r="CU5" i="2" s="1"/>
  <c r="BY17" i="2"/>
  <c r="CD16" i="2"/>
  <c r="BT14" i="2"/>
  <c r="CE18" i="2"/>
  <c r="BG20" i="2"/>
  <c r="BS8" i="2"/>
  <c r="BS11" i="2"/>
  <c r="CB11" i="2"/>
  <c r="DA5" i="2" s="1"/>
  <c r="CB10" i="2"/>
  <c r="BV6" i="2"/>
  <c r="BV19" i="2"/>
  <c r="CK8" i="2"/>
  <c r="DJ5" i="2" s="1"/>
  <c r="BY8" i="2"/>
  <c r="BY16" i="2"/>
  <c r="BY19" i="2"/>
  <c r="CX7" i="2" s="1"/>
  <c r="BF20" i="2"/>
  <c r="CD18" i="2"/>
  <c r="CE8" i="2"/>
  <c r="CE6" i="2"/>
  <c r="CE11" i="2"/>
  <c r="DD5" i="2" s="1"/>
  <c r="BS6" i="2"/>
  <c r="BS10" i="2"/>
  <c r="BS13" i="2"/>
  <c r="CR5" i="2" s="1"/>
  <c r="CH8" i="2"/>
  <c r="CH19" i="2"/>
  <c r="DG7" i="2" s="1"/>
  <c r="CB13" i="2"/>
  <c r="DA6" i="2" s="1"/>
  <c r="CB12" i="2"/>
  <c r="BV7" i="2"/>
  <c r="AX20" i="2"/>
  <c r="BV9" i="2"/>
  <c r="CF11" i="2"/>
  <c r="DE5" i="2" s="1"/>
  <c r="BB20" i="2"/>
  <c r="CK6" i="2"/>
  <c r="CK10" i="2"/>
  <c r="CK13" i="2"/>
  <c r="CJ9" i="2"/>
  <c r="DI5" i="2" s="1"/>
  <c r="CJ8" i="2"/>
  <c r="BX6" i="2"/>
  <c r="BX19" i="2"/>
  <c r="CW7" i="2" s="1"/>
  <c r="BX16" i="2"/>
  <c r="CL14" i="2"/>
  <c r="CB17" i="2"/>
  <c r="CK14" i="2"/>
  <c r="BT9" i="2"/>
  <c r="BY13" i="2"/>
  <c r="CE14" i="2"/>
  <c r="BS16" i="2"/>
  <c r="DG6" i="2"/>
  <c r="CB7" i="2"/>
  <c r="CB19" i="2"/>
  <c r="CB18" i="2"/>
  <c r="BV15" i="2"/>
  <c r="BV14" i="2"/>
  <c r="CK16" i="2"/>
  <c r="CK19" i="2"/>
  <c r="DJ7" i="2" s="1"/>
  <c r="BX11" i="2"/>
  <c r="BX10" i="2"/>
  <c r="CW5" i="2" s="1"/>
  <c r="CH5" i="2"/>
  <c r="CH4" i="2"/>
  <c r="CB6" i="2"/>
  <c r="BY10" i="2"/>
  <c r="CX5" i="2" s="1"/>
  <c r="CD15" i="2"/>
  <c r="CZ6" i="2"/>
  <c r="AV20" i="2"/>
  <c r="BY9" i="2"/>
  <c r="BY12" i="2"/>
  <c r="BY15" i="2"/>
  <c r="CD17" i="2"/>
  <c r="CE9" i="2"/>
  <c r="CE16" i="2"/>
  <c r="BS18" i="2"/>
  <c r="CH15" i="2"/>
  <c r="CH14" i="2"/>
  <c r="CB8" i="2"/>
  <c r="BD20" i="2"/>
  <c r="CB9" i="2"/>
  <c r="BV17" i="2"/>
  <c r="BV16" i="2"/>
  <c r="CK18" i="2"/>
  <c r="BM20" i="2"/>
  <c r="CJ4" i="2"/>
  <c r="CJ19" i="2"/>
  <c r="BX15" i="2"/>
  <c r="CB5" i="2"/>
  <c r="CB4" i="2"/>
  <c r="CL19" i="2"/>
  <c r="DH7" i="2"/>
  <c r="BV5" i="2"/>
  <c r="BZ14" i="2"/>
  <c r="BZ13" i="2"/>
  <c r="BT10" i="2"/>
  <c r="BT17" i="2"/>
  <c r="CF12" i="2"/>
  <c r="CF18" i="2"/>
  <c r="CF9" i="2"/>
  <c r="CR7" i="2"/>
  <c r="CL5" i="2"/>
  <c r="BZ6" i="2"/>
  <c r="BT13" i="2"/>
  <c r="CS5" i="2" s="1"/>
  <c r="DC7" i="2"/>
  <c r="CF13" i="2"/>
  <c r="CU7" i="2"/>
  <c r="CL6" i="2"/>
  <c r="CL9" i="2"/>
  <c r="BN20" i="2"/>
  <c r="BZ18" i="2"/>
  <c r="BZ11" i="2"/>
  <c r="DI7" i="2"/>
  <c r="BT12" i="2"/>
  <c r="CF16" i="2"/>
  <c r="CF17" i="2"/>
  <c r="CL16" i="2"/>
  <c r="CL12" i="2"/>
  <c r="CL13" i="2"/>
  <c r="BZ7" i="2"/>
  <c r="BZ5" i="2"/>
  <c r="BZ15" i="2"/>
  <c r="BT18" i="2"/>
  <c r="BT19" i="2"/>
  <c r="CX6" i="2"/>
  <c r="CF7" i="2"/>
  <c r="CF8" i="2"/>
  <c r="CF19" i="2"/>
  <c r="CL18" i="2"/>
  <c r="CL15" i="2"/>
  <c r="BZ16" i="2"/>
  <c r="BZ10" i="2"/>
  <c r="BZ17" i="2"/>
  <c r="DI6" i="2"/>
  <c r="DH6" i="2"/>
  <c r="CF14" i="2"/>
  <c r="BH20" i="2"/>
  <c r="DA7" i="2"/>
  <c r="CF10" i="2"/>
  <c r="BT15" i="2"/>
  <c r="CZ7" i="2"/>
  <c r="BT16" i="2"/>
  <c r="CV6" i="2"/>
  <c r="CV7" i="2" s="1"/>
  <c r="CT7" i="2"/>
  <c r="CL7" i="2"/>
  <c r="CL17" i="2"/>
  <c r="BZ8" i="2"/>
  <c r="BZ19" i="2"/>
  <c r="DF7" i="2"/>
  <c r="CF6" i="2"/>
  <c r="DD7" i="2"/>
  <c r="CL10" i="2"/>
  <c r="CL8" i="2"/>
  <c r="BZ12" i="2"/>
  <c r="BZ9" i="2"/>
  <c r="CW6" i="2"/>
  <c r="AO10" i="23"/>
  <c r="AO8" i="23"/>
  <c r="AO7" i="23"/>
  <c r="AO6" i="23"/>
  <c r="AO5" i="23"/>
  <c r="AO19" i="23"/>
  <c r="AO17" i="23"/>
  <c r="AO15" i="23"/>
  <c r="AO4" i="23"/>
  <c r="AO9" i="23"/>
  <c r="AW5" i="23" s="1"/>
  <c r="AO18" i="23"/>
  <c r="AO16" i="23"/>
  <c r="AN8" i="23"/>
  <c r="AV5" i="23" s="1"/>
  <c r="AN5" i="23"/>
  <c r="AN6" i="23"/>
  <c r="AN7" i="23"/>
  <c r="AN4" i="23"/>
  <c r="AK8" i="23"/>
  <c r="AF4" i="23"/>
  <c r="AK6" i="23"/>
  <c r="AG9" i="23"/>
  <c r="AN18" i="23" s="1"/>
  <c r="AF13" i="23"/>
  <c r="AF15" i="23"/>
  <c r="AK16" i="23"/>
  <c r="AK18" i="23"/>
  <c r="AL3" i="23"/>
  <c r="AE5" i="23"/>
  <c r="AF7" i="23"/>
  <c r="AD20" i="23"/>
  <c r="AK11" i="23"/>
  <c r="AK13" i="23"/>
  <c r="AE4" i="23"/>
  <c r="AF9" i="23"/>
  <c r="AK10" i="23"/>
  <c r="AE11" i="23"/>
  <c r="AE15" i="23"/>
  <c r="AE17" i="23"/>
  <c r="AE19" i="23"/>
  <c r="AE7" i="23"/>
  <c r="AF11" i="23"/>
  <c r="AF17" i="23"/>
  <c r="AK9" i="23"/>
  <c r="AE9" i="23"/>
  <c r="AK14" i="23" l="1"/>
  <c r="AK7" i="23"/>
  <c r="AO12" i="23"/>
  <c r="AO11" i="23"/>
  <c r="AK5" i="23"/>
  <c r="AK4" i="23"/>
  <c r="AK15" i="23"/>
  <c r="AO14" i="23"/>
  <c r="AO13" i="23"/>
  <c r="AK17" i="23"/>
  <c r="AT37" i="23"/>
  <c r="DB166" i="2"/>
  <c r="DI165" i="2"/>
  <c r="DI166" i="2"/>
  <c r="CV166" i="2"/>
  <c r="CW165" i="2"/>
  <c r="CW164" i="2"/>
  <c r="DH165" i="2"/>
  <c r="DC166" i="2"/>
  <c r="CV70" i="2"/>
  <c r="CV71" i="2" s="1"/>
  <c r="DI71" i="2"/>
  <c r="DE7" i="2"/>
  <c r="CS7" i="2"/>
  <c r="AM13" i="23"/>
  <c r="AM11" i="23"/>
  <c r="AF20" i="23"/>
  <c r="AM18" i="23"/>
  <c r="AM16" i="23"/>
  <c r="AM14" i="23"/>
  <c r="AM12" i="23"/>
  <c r="AM6" i="23"/>
  <c r="AM19" i="23"/>
  <c r="AM4" i="23"/>
  <c r="AM10" i="23"/>
  <c r="AM8" i="23"/>
  <c r="AM5" i="23"/>
  <c r="AM7" i="23"/>
  <c r="AM17" i="23"/>
  <c r="AM15" i="23"/>
  <c r="AM9" i="23"/>
  <c r="AU5" i="23" s="1"/>
  <c r="AN11" i="23"/>
  <c r="AN13" i="23"/>
  <c r="AN14" i="23"/>
  <c r="AW7" i="23"/>
  <c r="AW6" i="23"/>
  <c r="AN17" i="23"/>
  <c r="AN15" i="23"/>
  <c r="AN9" i="23"/>
  <c r="AL7" i="23"/>
  <c r="AL15" i="23"/>
  <c r="AL11" i="23"/>
  <c r="AE20" i="23"/>
  <c r="AL4" i="23"/>
  <c r="AL9" i="23"/>
  <c r="AT5" i="23" s="1"/>
  <c r="AL18" i="23"/>
  <c r="AL16" i="23"/>
  <c r="AL14" i="23"/>
  <c r="AL12" i="23"/>
  <c r="AL6" i="23"/>
  <c r="AL10" i="23"/>
  <c r="AL8" i="23"/>
  <c r="AL5" i="23"/>
  <c r="AL19" i="23"/>
  <c r="AL17" i="23"/>
  <c r="AL13" i="23"/>
  <c r="AN19" i="23"/>
  <c r="AV7" i="23" s="1"/>
  <c r="AN12" i="23"/>
  <c r="AG20" i="23"/>
  <c r="AN10" i="23"/>
  <c r="AN16" i="23"/>
  <c r="AU7" i="23" l="1"/>
  <c r="AT7" i="23"/>
  <c r="AA21" i="22" l="1"/>
  <c r="Z21" i="22"/>
  <c r="AH11" i="22" s="1"/>
  <c r="Y21" i="22"/>
  <c r="X21" i="22"/>
  <c r="W21" i="22"/>
  <c r="AE19" i="22" s="1"/>
  <c r="AA20" i="22"/>
  <c r="AI20" i="22" s="1"/>
  <c r="Z20" i="22"/>
  <c r="Y20" i="22"/>
  <c r="AG20" i="22" s="1"/>
  <c r="X20" i="22"/>
  <c r="W20" i="22"/>
  <c r="AE20" i="22" s="1"/>
  <c r="AH19" i="22"/>
  <c r="AG19" i="22"/>
  <c r="AA19" i="22"/>
  <c r="AI19" i="22" s="1"/>
  <c r="Z19" i="22"/>
  <c r="Y19" i="22"/>
  <c r="X19" i="22"/>
  <c r="AF19" i="22" s="1"/>
  <c r="W19" i="22"/>
  <c r="AE18" i="22"/>
  <c r="AA18" i="22"/>
  <c r="AI18" i="22" s="1"/>
  <c r="Z18" i="22"/>
  <c r="Y18" i="22"/>
  <c r="AG18" i="22" s="1"/>
  <c r="X18" i="22"/>
  <c r="W18" i="22"/>
  <c r="AI17" i="22"/>
  <c r="AE17" i="22"/>
  <c r="AA17" i="22"/>
  <c r="Z17" i="22"/>
  <c r="Y17" i="22"/>
  <c r="AG17" i="22" s="1"/>
  <c r="X17" i="22"/>
  <c r="AF17" i="22" s="1"/>
  <c r="W17" i="22"/>
  <c r="AH16" i="22"/>
  <c r="AA16" i="22"/>
  <c r="AI16" i="22" s="1"/>
  <c r="Z16" i="22"/>
  <c r="Y16" i="22"/>
  <c r="AG16" i="22" s="1"/>
  <c r="X16" i="22"/>
  <c r="W16" i="22"/>
  <c r="AE16" i="22" s="1"/>
  <c r="AI15" i="22"/>
  <c r="AG15" i="22"/>
  <c r="AE15" i="22"/>
  <c r="AA15" i="22"/>
  <c r="Z15" i="22"/>
  <c r="AH15" i="22" s="1"/>
  <c r="Y15" i="22"/>
  <c r="X15" i="22"/>
  <c r="AF15" i="22" s="1"/>
  <c r="W15" i="22"/>
  <c r="AA14" i="22"/>
  <c r="AI14" i="22" s="1"/>
  <c r="Z14" i="22"/>
  <c r="Y14" i="22"/>
  <c r="AG14" i="22" s="1"/>
  <c r="X14" i="22"/>
  <c r="W14" i="22"/>
  <c r="AE14" i="22" s="1"/>
  <c r="AH13" i="22"/>
  <c r="AG13" i="22"/>
  <c r="AA13" i="22"/>
  <c r="AI13" i="22" s="1"/>
  <c r="Z13" i="22"/>
  <c r="Y13" i="22"/>
  <c r="X13" i="22"/>
  <c r="AF13" i="22" s="1"/>
  <c r="W13" i="22"/>
  <c r="AE12" i="22"/>
  <c r="AA12" i="22"/>
  <c r="AI12" i="22" s="1"/>
  <c r="Z12" i="22"/>
  <c r="Y12" i="22"/>
  <c r="AG12" i="22" s="1"/>
  <c r="X12" i="22"/>
  <c r="W12" i="22"/>
  <c r="AA11" i="22"/>
  <c r="AI11" i="22" s="1"/>
  <c r="Z11" i="22"/>
  <c r="Y11" i="22"/>
  <c r="AG11" i="22" s="1"/>
  <c r="X11" i="22"/>
  <c r="AF11" i="22" s="1"/>
  <c r="W11" i="22"/>
  <c r="AE11" i="22" s="1"/>
  <c r="AT10" i="22"/>
  <c r="AI10" i="22"/>
  <c r="AA10" i="22"/>
  <c r="Z10" i="22"/>
  <c r="Y10" i="22"/>
  <c r="X10" i="22"/>
  <c r="W10" i="22"/>
  <c r="AE10" i="22" s="1"/>
  <c r="AA9" i="22"/>
  <c r="AI9" i="22" s="1"/>
  <c r="Z9" i="22"/>
  <c r="Y9" i="22"/>
  <c r="AG9" i="22" s="1"/>
  <c r="X9" i="22"/>
  <c r="AF9" i="22" s="1"/>
  <c r="W9" i="22"/>
  <c r="AE8" i="22"/>
  <c r="AA8" i="22"/>
  <c r="AI8" i="22" s="1"/>
  <c r="Z8" i="22"/>
  <c r="Y8" i="22"/>
  <c r="AG8" i="22" s="1"/>
  <c r="X8" i="22"/>
  <c r="W8" i="22"/>
  <c r="AI7" i="22"/>
  <c r="AF7" i="22"/>
  <c r="AA7" i="22"/>
  <c r="Z7" i="22"/>
  <c r="AH7" i="22" s="1"/>
  <c r="Y7" i="22"/>
  <c r="AG7" i="22" s="1"/>
  <c r="X7" i="22"/>
  <c r="W7" i="22"/>
  <c r="AE7" i="22" s="1"/>
  <c r="AG6" i="22"/>
  <c r="AA6" i="22"/>
  <c r="AI6" i="22" s="1"/>
  <c r="Z6" i="22"/>
  <c r="Y6" i="22"/>
  <c r="X6" i="22"/>
  <c r="AF6" i="22" s="1"/>
  <c r="W6" i="22"/>
  <c r="AE6" i="22" s="1"/>
  <c r="AZ5" i="22"/>
  <c r="AY5" i="22"/>
  <c r="AX5" i="22"/>
  <c r="AW5" i="22"/>
  <c r="AV5" i="22"/>
  <c r="AA5" i="22"/>
  <c r="AI5" i="22" s="1"/>
  <c r="Z5" i="22"/>
  <c r="Y5" i="22"/>
  <c r="X5" i="22"/>
  <c r="AF5" i="22" s="1"/>
  <c r="W5" i="22"/>
  <c r="AE5" i="22" s="1"/>
  <c r="AI4" i="22"/>
  <c r="AA4" i="22"/>
  <c r="AQ4" i="22" s="1"/>
  <c r="Z4" i="22"/>
  <c r="AP4" i="22" s="1"/>
  <c r="Y4" i="22"/>
  <c r="AG4" i="22" s="1"/>
  <c r="X4" i="22"/>
  <c r="AN4" i="22" s="1"/>
  <c r="W4" i="22"/>
  <c r="AM4" i="22" s="1"/>
  <c r="AL3" i="22"/>
  <c r="AD3" i="22"/>
  <c r="V3" i="22"/>
  <c r="W3" i="21"/>
  <c r="AD3" i="21"/>
  <c r="AM3" i="21"/>
  <c r="W4" i="21"/>
  <c r="AM4" i="21" s="1"/>
  <c r="X4" i="21"/>
  <c r="Y4" i="21"/>
  <c r="AO4" i="21" s="1"/>
  <c r="Z4" i="21"/>
  <c r="AH4" i="21" s="1"/>
  <c r="AA4" i="21"/>
  <c r="AI4" i="21" s="1"/>
  <c r="AG4" i="21"/>
  <c r="AP4" i="21"/>
  <c r="W5" i="21"/>
  <c r="X5" i="21"/>
  <c r="Y5" i="21"/>
  <c r="Z5" i="21"/>
  <c r="AA5" i="21"/>
  <c r="AV5" i="21"/>
  <c r="AW5" i="21"/>
  <c r="AX5" i="21"/>
  <c r="AY5" i="21"/>
  <c r="AZ5" i="21"/>
  <c r="W6" i="21"/>
  <c r="AE6" i="21" s="1"/>
  <c r="X6" i="21"/>
  <c r="Y6" i="21"/>
  <c r="Z6" i="21"/>
  <c r="AA6" i="21"/>
  <c r="AH6" i="21"/>
  <c r="W7" i="21"/>
  <c r="X7" i="21"/>
  <c r="Y7" i="21"/>
  <c r="Z7" i="21"/>
  <c r="AA7" i="21"/>
  <c r="W8" i="21"/>
  <c r="X8" i="21"/>
  <c r="Y8" i="21"/>
  <c r="Z8" i="21"/>
  <c r="AH8" i="21" s="1"/>
  <c r="AA8" i="21"/>
  <c r="AE8" i="21"/>
  <c r="W9" i="21"/>
  <c r="X9" i="21"/>
  <c r="Y9" i="21"/>
  <c r="Z9" i="21"/>
  <c r="AA9" i="21"/>
  <c r="AT9" i="21"/>
  <c r="W10" i="21"/>
  <c r="X10" i="21"/>
  <c r="Y10" i="21"/>
  <c r="Z10" i="21"/>
  <c r="AH10" i="21" s="1"/>
  <c r="AA10" i="21"/>
  <c r="W11" i="21"/>
  <c r="AE11" i="21" s="1"/>
  <c r="X11" i="21"/>
  <c r="Y11" i="21"/>
  <c r="AG11" i="21" s="1"/>
  <c r="Z11" i="21"/>
  <c r="AA11" i="21"/>
  <c r="W12" i="21"/>
  <c r="AE12" i="21" s="1"/>
  <c r="X12" i="21"/>
  <c r="Y12" i="21"/>
  <c r="AG12" i="21" s="1"/>
  <c r="Z12" i="21"/>
  <c r="AA12" i="21"/>
  <c r="W13" i="21"/>
  <c r="X13" i="21"/>
  <c r="Y13" i="21"/>
  <c r="Z13" i="21"/>
  <c r="AA13" i="21"/>
  <c r="AE13" i="21"/>
  <c r="W14" i="21"/>
  <c r="X14" i="21"/>
  <c r="Y14" i="21"/>
  <c r="Z14" i="21"/>
  <c r="AA14" i="21"/>
  <c r="AH14" i="21"/>
  <c r="W15" i="21"/>
  <c r="X15" i="21"/>
  <c r="Y15" i="21"/>
  <c r="Z15" i="21"/>
  <c r="AA15" i="21"/>
  <c r="AE15" i="21"/>
  <c r="W16" i="21"/>
  <c r="X16" i="21"/>
  <c r="Y16" i="21"/>
  <c r="Z16" i="21"/>
  <c r="AA16" i="21"/>
  <c r="AH16" i="21"/>
  <c r="W17" i="21"/>
  <c r="X17" i="21"/>
  <c r="Y17" i="21"/>
  <c r="Z17" i="21"/>
  <c r="AA17" i="21"/>
  <c r="AE17" i="21"/>
  <c r="W18" i="21"/>
  <c r="X18" i="21"/>
  <c r="Y18" i="21"/>
  <c r="Z18" i="21"/>
  <c r="AA18" i="21"/>
  <c r="AH18" i="21"/>
  <c r="W19" i="21"/>
  <c r="X19" i="21"/>
  <c r="Y19" i="21"/>
  <c r="Z19" i="21"/>
  <c r="AA19" i="21"/>
  <c r="AE19" i="21"/>
  <c r="W20" i="21"/>
  <c r="X20" i="21"/>
  <c r="Y20" i="21"/>
  <c r="Z20" i="21"/>
  <c r="AA20" i="21"/>
  <c r="AH20" i="21"/>
  <c r="W21" i="21"/>
  <c r="AE10" i="21" s="1"/>
  <c r="X21" i="21"/>
  <c r="AF7" i="21" s="1"/>
  <c r="Y21" i="21"/>
  <c r="AG5" i="21" s="1"/>
  <c r="Z21" i="21"/>
  <c r="AH11" i="21" s="1"/>
  <c r="AA21" i="21"/>
  <c r="AI7" i="21" s="1"/>
  <c r="W34" i="21"/>
  <c r="AD34" i="21"/>
  <c r="AM34" i="21"/>
  <c r="W35" i="21"/>
  <c r="AE35" i="21" s="1"/>
  <c r="X35" i="21"/>
  <c r="AF35" i="21" s="1"/>
  <c r="Y35" i="21"/>
  <c r="AO35" i="21" s="1"/>
  <c r="Z35" i="21"/>
  <c r="AP35" i="21" s="1"/>
  <c r="AA35" i="21"/>
  <c r="AM35" i="21"/>
  <c r="W36" i="21"/>
  <c r="X36" i="21"/>
  <c r="Y36" i="21"/>
  <c r="Z36" i="21"/>
  <c r="AH36" i="21" s="1"/>
  <c r="AA36" i="21"/>
  <c r="AI36" i="21" s="1"/>
  <c r="AQ42" i="21" s="1"/>
  <c r="AP36" i="21"/>
  <c r="AV36" i="21"/>
  <c r="AW36" i="21"/>
  <c r="AX36" i="21"/>
  <c r="AY36" i="21"/>
  <c r="AZ36" i="21"/>
  <c r="W37" i="21"/>
  <c r="X37" i="21"/>
  <c r="Y37" i="21"/>
  <c r="Z37" i="21"/>
  <c r="AH37" i="21" s="1"/>
  <c r="AA37" i="21"/>
  <c r="AI37" i="21" s="1"/>
  <c r="AE37" i="21"/>
  <c r="W38" i="21"/>
  <c r="AE38" i="21" s="1"/>
  <c r="X38" i="21"/>
  <c r="Y38" i="21"/>
  <c r="Z38" i="21"/>
  <c r="AH38" i="21" s="1"/>
  <c r="AA38" i="21"/>
  <c r="AI38" i="21"/>
  <c r="W39" i="21"/>
  <c r="X39" i="21"/>
  <c r="Y39" i="21"/>
  <c r="Z39" i="21"/>
  <c r="AH39" i="21" s="1"/>
  <c r="AA39" i="21"/>
  <c r="AI39" i="21" s="1"/>
  <c r="AE39" i="21"/>
  <c r="W40" i="21"/>
  <c r="AE40" i="21" s="1"/>
  <c r="X40" i="21"/>
  <c r="Y40" i="21"/>
  <c r="Z40" i="21"/>
  <c r="AH40" i="21" s="1"/>
  <c r="AA40" i="21"/>
  <c r="AI40" i="21"/>
  <c r="AT40" i="21"/>
  <c r="W41" i="21"/>
  <c r="X41" i="21"/>
  <c r="Y41" i="21"/>
  <c r="Z41" i="21"/>
  <c r="AH41" i="21" s="1"/>
  <c r="AA41" i="21"/>
  <c r="AI41" i="21" s="1"/>
  <c r="AE41" i="21"/>
  <c r="W42" i="21"/>
  <c r="X42" i="21"/>
  <c r="Y42" i="21"/>
  <c r="Z42" i="21"/>
  <c r="AA42" i="21"/>
  <c r="AI42" i="21" s="1"/>
  <c r="AH42" i="21"/>
  <c r="W43" i="21"/>
  <c r="AE43" i="21" s="1"/>
  <c r="X43" i="21"/>
  <c r="Y43" i="21"/>
  <c r="Z43" i="21"/>
  <c r="AH43" i="21" s="1"/>
  <c r="AA43" i="21"/>
  <c r="AI43" i="21" s="1"/>
  <c r="W44" i="21"/>
  <c r="X44" i="21"/>
  <c r="Y44" i="21"/>
  <c r="Z44" i="21"/>
  <c r="AH44" i="21" s="1"/>
  <c r="AA44" i="21"/>
  <c r="AI44" i="21" s="1"/>
  <c r="W45" i="21"/>
  <c r="AE45" i="21" s="1"/>
  <c r="X45" i="21"/>
  <c r="Y45" i="21"/>
  <c r="Z45" i="21"/>
  <c r="AH45" i="21" s="1"/>
  <c r="AA45" i="21"/>
  <c r="AI45" i="21" s="1"/>
  <c r="W46" i="21"/>
  <c r="X46" i="21"/>
  <c r="Y46" i="21"/>
  <c r="Z46" i="21"/>
  <c r="AH46" i="21" s="1"/>
  <c r="AA46" i="21"/>
  <c r="AI46" i="21" s="1"/>
  <c r="W47" i="21"/>
  <c r="AE47" i="21" s="1"/>
  <c r="X47" i="21"/>
  <c r="Y47" i="21"/>
  <c r="Z47" i="21"/>
  <c r="AH47" i="21" s="1"/>
  <c r="AA47" i="21"/>
  <c r="AI47" i="21" s="1"/>
  <c r="W48" i="21"/>
  <c r="X48" i="21"/>
  <c r="Y48" i="21"/>
  <c r="AG48" i="21" s="1"/>
  <c r="Z48" i="21"/>
  <c r="AH48" i="21" s="1"/>
  <c r="AA48" i="21"/>
  <c r="AI48" i="21" s="1"/>
  <c r="W49" i="21"/>
  <c r="AE49" i="21" s="1"/>
  <c r="X49" i="21"/>
  <c r="Y49" i="21"/>
  <c r="AG49" i="21" s="1"/>
  <c r="Z49" i="21"/>
  <c r="AH49" i="21" s="1"/>
  <c r="AA49" i="21"/>
  <c r="W50" i="21"/>
  <c r="X50" i="21"/>
  <c r="Y50" i="21"/>
  <c r="AG50" i="21" s="1"/>
  <c r="Z50" i="21"/>
  <c r="AH50" i="21" s="1"/>
  <c r="AA50" i="21"/>
  <c r="W51" i="21"/>
  <c r="AE51" i="21" s="1"/>
  <c r="X51" i="21"/>
  <c r="Y51" i="21"/>
  <c r="Z51" i="21"/>
  <c r="AA51" i="21"/>
  <c r="W52" i="21"/>
  <c r="X52" i="21"/>
  <c r="Y52" i="21"/>
  <c r="AG36" i="21" s="1"/>
  <c r="Z52" i="21"/>
  <c r="AA52" i="21"/>
  <c r="AQ21" i="20"/>
  <c r="AP21" i="20"/>
  <c r="BN9" i="20" s="1"/>
  <c r="AO21" i="20"/>
  <c r="BM18" i="20" s="1"/>
  <c r="AN21" i="20"/>
  <c r="BL10" i="20" s="1"/>
  <c r="AM21" i="20"/>
  <c r="AL21" i="20"/>
  <c r="AK21" i="20"/>
  <c r="AJ21" i="20"/>
  <c r="BH17" i="20" s="1"/>
  <c r="AI21" i="20"/>
  <c r="BG7" i="20" s="1"/>
  <c r="AH21" i="20"/>
  <c r="AG21" i="20"/>
  <c r="AF21" i="20"/>
  <c r="AE21" i="20"/>
  <c r="AD21" i="20"/>
  <c r="AC21" i="20"/>
  <c r="BA9" i="20" s="1"/>
  <c r="AB21" i="20"/>
  <c r="AA21" i="20"/>
  <c r="Z21" i="20"/>
  <c r="Y21" i="20"/>
  <c r="X21" i="20"/>
  <c r="W21" i="20"/>
  <c r="AU7" i="20" s="1"/>
  <c r="BO20" i="20"/>
  <c r="AY20" i="20"/>
  <c r="AW20" i="20"/>
  <c r="AQ20" i="20"/>
  <c r="AP20" i="20"/>
  <c r="AO20" i="20"/>
  <c r="BM20" i="20" s="1"/>
  <c r="AN20" i="20"/>
  <c r="BL20" i="20" s="1"/>
  <c r="AM20" i="20"/>
  <c r="AL20" i="20"/>
  <c r="BJ20" i="20" s="1"/>
  <c r="AK20" i="20"/>
  <c r="BI20" i="20" s="1"/>
  <c r="AJ20" i="20"/>
  <c r="AI20" i="20"/>
  <c r="AH20" i="20"/>
  <c r="BF20" i="20" s="1"/>
  <c r="AG20" i="20"/>
  <c r="AF20" i="20"/>
  <c r="BD20" i="20" s="1"/>
  <c r="AE20" i="20"/>
  <c r="BC20" i="20" s="1"/>
  <c r="AD20" i="20"/>
  <c r="AC20" i="20"/>
  <c r="AB20" i="20"/>
  <c r="AZ20" i="20" s="1"/>
  <c r="AA20" i="20"/>
  <c r="Z20" i="20"/>
  <c r="AX20" i="20" s="1"/>
  <c r="Y20" i="20"/>
  <c r="X20" i="20"/>
  <c r="W20" i="20"/>
  <c r="AU20" i="20" s="1"/>
  <c r="BO19" i="20"/>
  <c r="BN19" i="20"/>
  <c r="BB19" i="20"/>
  <c r="AX19" i="20"/>
  <c r="AV19" i="20"/>
  <c r="AQ19" i="20"/>
  <c r="AP19" i="20"/>
  <c r="AO19" i="20"/>
  <c r="AN19" i="20"/>
  <c r="BL19" i="20" s="1"/>
  <c r="AM19" i="20"/>
  <c r="AL19" i="20"/>
  <c r="BJ19" i="20" s="1"/>
  <c r="AK19" i="20"/>
  <c r="BI19" i="20" s="1"/>
  <c r="AJ19" i="20"/>
  <c r="BH19" i="20" s="1"/>
  <c r="AI19" i="20"/>
  <c r="AH19" i="20"/>
  <c r="AG19" i="20"/>
  <c r="AF19" i="20"/>
  <c r="BD19" i="20" s="1"/>
  <c r="AE19" i="20"/>
  <c r="BC19" i="20" s="1"/>
  <c r="AD19" i="20"/>
  <c r="AC19" i="20"/>
  <c r="AB19" i="20"/>
  <c r="AA19" i="20"/>
  <c r="Z19" i="20"/>
  <c r="Y19" i="20"/>
  <c r="AW19" i="20" s="1"/>
  <c r="X19" i="20"/>
  <c r="W19" i="20"/>
  <c r="BL18" i="20"/>
  <c r="AQ18" i="20"/>
  <c r="BO18" i="20" s="1"/>
  <c r="AP18" i="20"/>
  <c r="AO18" i="20"/>
  <c r="AN18" i="20"/>
  <c r="AM18" i="20"/>
  <c r="AL18" i="20"/>
  <c r="BJ18" i="20" s="1"/>
  <c r="AK18" i="20"/>
  <c r="BI18" i="20" s="1"/>
  <c r="AJ18" i="20"/>
  <c r="AI18" i="20"/>
  <c r="AH18" i="20"/>
  <c r="AG18" i="20"/>
  <c r="BE18" i="20" s="1"/>
  <c r="AF18" i="20"/>
  <c r="BD18" i="20" s="1"/>
  <c r="AE18" i="20"/>
  <c r="BC18" i="20" s="1"/>
  <c r="AD18" i="20"/>
  <c r="AC18" i="20"/>
  <c r="AB18" i="20"/>
  <c r="AA18" i="20"/>
  <c r="AY18" i="20" s="1"/>
  <c r="Z18" i="20"/>
  <c r="AX18" i="20" s="1"/>
  <c r="Y18" i="20"/>
  <c r="AW18" i="20" s="1"/>
  <c r="X18" i="20"/>
  <c r="W18" i="20"/>
  <c r="BN17" i="20"/>
  <c r="BJ17" i="20"/>
  <c r="BI17" i="20"/>
  <c r="AX17" i="20"/>
  <c r="AV17" i="20"/>
  <c r="AQ17" i="20"/>
  <c r="BO17" i="20" s="1"/>
  <c r="AP17" i="20"/>
  <c r="AO17" i="20"/>
  <c r="AN17" i="20"/>
  <c r="AM17" i="20"/>
  <c r="BK17" i="20" s="1"/>
  <c r="AL17" i="20"/>
  <c r="AK17" i="20"/>
  <c r="AJ17" i="20"/>
  <c r="AI17" i="20"/>
  <c r="AH17" i="20"/>
  <c r="BF17" i="20" s="1"/>
  <c r="AG17" i="20"/>
  <c r="BE17" i="20" s="1"/>
  <c r="AF17" i="20"/>
  <c r="BD17" i="20" s="1"/>
  <c r="AE17" i="20"/>
  <c r="BC17" i="20" s="1"/>
  <c r="AD17" i="20"/>
  <c r="BB17" i="20" s="1"/>
  <c r="AC17" i="20"/>
  <c r="AB17" i="20"/>
  <c r="AZ17" i="20" s="1"/>
  <c r="AA17" i="20"/>
  <c r="AY17" i="20" s="1"/>
  <c r="Z17" i="20"/>
  <c r="Y17" i="20"/>
  <c r="X17" i="20"/>
  <c r="W17" i="20"/>
  <c r="BK16" i="20"/>
  <c r="BI16" i="20"/>
  <c r="AQ16" i="20"/>
  <c r="BO16" i="20" s="1"/>
  <c r="AP16" i="20"/>
  <c r="AO16" i="20"/>
  <c r="AN16" i="20"/>
  <c r="BL16" i="20" s="1"/>
  <c r="AM16" i="20"/>
  <c r="AL16" i="20"/>
  <c r="BJ16" i="20" s="1"/>
  <c r="AK16" i="20"/>
  <c r="AJ16" i="20"/>
  <c r="AI16" i="20"/>
  <c r="AH16" i="20"/>
  <c r="BF16" i="20" s="1"/>
  <c r="AG16" i="20"/>
  <c r="AF16" i="20"/>
  <c r="BD16" i="20" s="1"/>
  <c r="AE16" i="20"/>
  <c r="BC16" i="20" s="1"/>
  <c r="AD16" i="20"/>
  <c r="AC16" i="20"/>
  <c r="AB16" i="20"/>
  <c r="AA16" i="20"/>
  <c r="AY16" i="20" s="1"/>
  <c r="Z16" i="20"/>
  <c r="AX16" i="20" s="1"/>
  <c r="Y16" i="20"/>
  <c r="AW16" i="20" s="1"/>
  <c r="X16" i="20"/>
  <c r="W16" i="20"/>
  <c r="BO15" i="20"/>
  <c r="BJ15" i="20"/>
  <c r="BD15" i="20"/>
  <c r="BC15" i="20"/>
  <c r="AX15" i="20"/>
  <c r="AQ15" i="20"/>
  <c r="AP15" i="20"/>
  <c r="BN15" i="20" s="1"/>
  <c r="AO15" i="20"/>
  <c r="AN15" i="20"/>
  <c r="BL15" i="20" s="1"/>
  <c r="AM15" i="20"/>
  <c r="BK15" i="20" s="1"/>
  <c r="AL15" i="20"/>
  <c r="AK15" i="20"/>
  <c r="AJ15" i="20"/>
  <c r="BH15" i="20" s="1"/>
  <c r="AI15" i="20"/>
  <c r="AH15" i="20"/>
  <c r="AG15" i="20"/>
  <c r="BE15" i="20" s="1"/>
  <c r="AF15" i="20"/>
  <c r="AE15" i="20"/>
  <c r="AD15" i="20"/>
  <c r="BB15" i="20" s="1"/>
  <c r="AC15" i="20"/>
  <c r="AB15" i="20"/>
  <c r="AA15" i="20"/>
  <c r="AY15" i="20" s="1"/>
  <c r="Z15" i="20"/>
  <c r="Y15" i="20"/>
  <c r="AW15" i="20" s="1"/>
  <c r="X15" i="20"/>
  <c r="AV15" i="20" s="1"/>
  <c r="W15" i="20"/>
  <c r="BA14" i="20"/>
  <c r="AQ14" i="20"/>
  <c r="BO14" i="20" s="1"/>
  <c r="AP14" i="20"/>
  <c r="AO14" i="20"/>
  <c r="AN14" i="20"/>
  <c r="BL14" i="20" s="1"/>
  <c r="AM14" i="20"/>
  <c r="BK14" i="20" s="1"/>
  <c r="AL14" i="20"/>
  <c r="BJ14" i="20" s="1"/>
  <c r="AK14" i="20"/>
  <c r="BI14" i="20" s="1"/>
  <c r="AJ14" i="20"/>
  <c r="AI14" i="20"/>
  <c r="BG14" i="20" s="1"/>
  <c r="AH14" i="20"/>
  <c r="AG14" i="20"/>
  <c r="AF14" i="20"/>
  <c r="BD14" i="20" s="1"/>
  <c r="AE14" i="20"/>
  <c r="BC14" i="20" s="1"/>
  <c r="AD14" i="20"/>
  <c r="AC14" i="20"/>
  <c r="AB14" i="20"/>
  <c r="AZ14" i="20" s="1"/>
  <c r="AA14" i="20"/>
  <c r="AY14" i="20" s="1"/>
  <c r="Z14" i="20"/>
  <c r="AX14" i="20" s="1"/>
  <c r="Y14" i="20"/>
  <c r="AW14" i="20" s="1"/>
  <c r="X14" i="20"/>
  <c r="W14" i="20"/>
  <c r="BN13" i="20"/>
  <c r="BB13" i="20"/>
  <c r="AV13" i="20"/>
  <c r="AQ13" i="20"/>
  <c r="BO13" i="20" s="1"/>
  <c r="AP13" i="20"/>
  <c r="AO13" i="20"/>
  <c r="AN13" i="20"/>
  <c r="AM13" i="20"/>
  <c r="BK13" i="20" s="1"/>
  <c r="AL13" i="20"/>
  <c r="BJ13" i="20" s="1"/>
  <c r="AK13" i="20"/>
  <c r="BI13" i="20" s="1"/>
  <c r="AJ13" i="20"/>
  <c r="BH13" i="20" s="1"/>
  <c r="AI13" i="20"/>
  <c r="AH13" i="20"/>
  <c r="AG13" i="20"/>
  <c r="BE13" i="20" s="1"/>
  <c r="AF13" i="20"/>
  <c r="BD13" i="20" s="1"/>
  <c r="AE13" i="20"/>
  <c r="BC13" i="20" s="1"/>
  <c r="AD13" i="20"/>
  <c r="AC13" i="20"/>
  <c r="AB13" i="20"/>
  <c r="AA13" i="20"/>
  <c r="AY13" i="20" s="1"/>
  <c r="Z13" i="20"/>
  <c r="AX13" i="20" s="1"/>
  <c r="Y13" i="20"/>
  <c r="AW13" i="20" s="1"/>
  <c r="X13" i="20"/>
  <c r="W13" i="20"/>
  <c r="BK12" i="20"/>
  <c r="AQ12" i="20"/>
  <c r="BO12" i="20" s="1"/>
  <c r="AP12" i="20"/>
  <c r="AO12" i="20"/>
  <c r="AN12" i="20"/>
  <c r="AM12" i="20"/>
  <c r="AL12" i="20"/>
  <c r="BJ12" i="20" s="1"/>
  <c r="AK12" i="20"/>
  <c r="BI12" i="20" s="1"/>
  <c r="AJ12" i="20"/>
  <c r="AI12" i="20"/>
  <c r="AH12" i="20"/>
  <c r="AG12" i="20"/>
  <c r="AF12" i="20"/>
  <c r="BD12" i="20" s="1"/>
  <c r="AE12" i="20"/>
  <c r="AD12" i="20"/>
  <c r="AC12" i="20"/>
  <c r="AB12" i="20"/>
  <c r="AZ12" i="20" s="1"/>
  <c r="AA12" i="20"/>
  <c r="AY12" i="20" s="1"/>
  <c r="Z12" i="20"/>
  <c r="AX12" i="20" s="1"/>
  <c r="Y12" i="20"/>
  <c r="AW12" i="20" s="1"/>
  <c r="X12" i="20"/>
  <c r="W12" i="20"/>
  <c r="BJ11" i="20"/>
  <c r="BF11" i="20"/>
  <c r="AQ11" i="20"/>
  <c r="BO11" i="20" s="1"/>
  <c r="AP11" i="20"/>
  <c r="BN11" i="20" s="1"/>
  <c r="AO11" i="20"/>
  <c r="BM11" i="20" s="1"/>
  <c r="AN11" i="20"/>
  <c r="AM11" i="20"/>
  <c r="BK11" i="20" s="1"/>
  <c r="AL11" i="20"/>
  <c r="AK11" i="20"/>
  <c r="BI11" i="20" s="1"/>
  <c r="AJ11" i="20"/>
  <c r="BH11" i="20" s="1"/>
  <c r="AI11" i="20"/>
  <c r="BG11" i="20" s="1"/>
  <c r="AH11" i="20"/>
  <c r="AG11" i="20"/>
  <c r="BE11" i="20" s="1"/>
  <c r="AF11" i="20"/>
  <c r="BD11" i="20" s="1"/>
  <c r="AE11" i="20"/>
  <c r="BC11" i="20" s="1"/>
  <c r="AD11" i="20"/>
  <c r="BB11" i="20" s="1"/>
  <c r="AC11" i="20"/>
  <c r="BA11" i="20" s="1"/>
  <c r="AB11" i="20"/>
  <c r="AZ11" i="20" s="1"/>
  <c r="AA11" i="20"/>
  <c r="AY11" i="20" s="1"/>
  <c r="Z11" i="20"/>
  <c r="AX11" i="20" s="1"/>
  <c r="Y11" i="20"/>
  <c r="AW11" i="20" s="1"/>
  <c r="X11" i="20"/>
  <c r="AV11" i="20" s="1"/>
  <c r="W11" i="20"/>
  <c r="AU11" i="20" s="1"/>
  <c r="CS10" i="20"/>
  <c r="BG10" i="20"/>
  <c r="BF10" i="20"/>
  <c r="AQ10" i="20"/>
  <c r="AP10" i="20"/>
  <c r="BN10" i="20" s="1"/>
  <c r="AO10" i="20"/>
  <c r="BM10" i="20" s="1"/>
  <c r="AN10" i="20"/>
  <c r="AM10" i="20"/>
  <c r="BK10" i="20" s="1"/>
  <c r="AL10" i="20"/>
  <c r="BJ10" i="20" s="1"/>
  <c r="AK10" i="20"/>
  <c r="AJ10" i="20"/>
  <c r="BH10" i="20" s="1"/>
  <c r="AI10" i="20"/>
  <c r="AH10" i="20"/>
  <c r="AG10" i="20"/>
  <c r="BE10" i="20" s="1"/>
  <c r="AF10" i="20"/>
  <c r="BD10" i="20" s="1"/>
  <c r="AE10" i="20"/>
  <c r="AD10" i="20"/>
  <c r="BB10" i="20" s="1"/>
  <c r="AC10" i="20"/>
  <c r="AB10" i="20"/>
  <c r="AZ10" i="20" s="1"/>
  <c r="AA10" i="20"/>
  <c r="AY10" i="20" s="1"/>
  <c r="Z10" i="20"/>
  <c r="AX10" i="20" s="1"/>
  <c r="Y10" i="20"/>
  <c r="X10" i="20"/>
  <c r="AV10" i="20" s="1"/>
  <c r="W10" i="20"/>
  <c r="BH9" i="20"/>
  <c r="BG9" i="20"/>
  <c r="AV9" i="20"/>
  <c r="AU9" i="20"/>
  <c r="AQ9" i="20"/>
  <c r="BO9" i="20" s="1"/>
  <c r="AP9" i="20"/>
  <c r="AO9" i="20"/>
  <c r="AN9" i="20"/>
  <c r="AM9" i="20"/>
  <c r="BK9" i="20" s="1"/>
  <c r="AL9" i="20"/>
  <c r="BJ9" i="20" s="1"/>
  <c r="AK9" i="20"/>
  <c r="BI9" i="20" s="1"/>
  <c r="AJ9" i="20"/>
  <c r="AI9" i="20"/>
  <c r="AH9" i="20"/>
  <c r="AG9" i="20"/>
  <c r="BE9" i="20" s="1"/>
  <c r="AF9" i="20"/>
  <c r="BD9" i="20" s="1"/>
  <c r="AE9" i="20"/>
  <c r="BC9" i="20" s="1"/>
  <c r="AD9" i="20"/>
  <c r="BB9" i="20" s="1"/>
  <c r="AC9" i="20"/>
  <c r="AB9" i="20"/>
  <c r="AA9" i="20"/>
  <c r="AY9" i="20" s="1"/>
  <c r="Z9" i="20"/>
  <c r="AX9" i="20" s="1"/>
  <c r="Y9" i="20"/>
  <c r="AW9" i="20" s="1"/>
  <c r="X9" i="20"/>
  <c r="W9" i="20"/>
  <c r="BH8" i="20"/>
  <c r="BG8" i="20"/>
  <c r="AU8" i="20"/>
  <c r="AQ8" i="20"/>
  <c r="BO8" i="20" s="1"/>
  <c r="AP8" i="20"/>
  <c r="AO8" i="20"/>
  <c r="AN8" i="20"/>
  <c r="AM8" i="20"/>
  <c r="BK8" i="20" s="1"/>
  <c r="AL8" i="20"/>
  <c r="BJ8" i="20" s="1"/>
  <c r="AK8" i="20"/>
  <c r="BI8" i="20" s="1"/>
  <c r="AJ8" i="20"/>
  <c r="AI8" i="20"/>
  <c r="AH8" i="20"/>
  <c r="BF8" i="20" s="1"/>
  <c r="AG8" i="20"/>
  <c r="BE8" i="20" s="1"/>
  <c r="AF8" i="20"/>
  <c r="BD8" i="20" s="1"/>
  <c r="AE8" i="20"/>
  <c r="BC8" i="20" s="1"/>
  <c r="AD8" i="20"/>
  <c r="AC8" i="20"/>
  <c r="BA8" i="20" s="1"/>
  <c r="AB8" i="20"/>
  <c r="AZ8" i="20" s="1"/>
  <c r="AA8" i="20"/>
  <c r="AY8" i="20" s="1"/>
  <c r="Z8" i="20"/>
  <c r="AX8" i="20" s="1"/>
  <c r="Y8" i="20"/>
  <c r="AW8" i="20" s="1"/>
  <c r="X8" i="20"/>
  <c r="W8" i="20"/>
  <c r="BM7" i="20"/>
  <c r="BF7" i="20"/>
  <c r="BE7" i="20"/>
  <c r="AQ7" i="20"/>
  <c r="BO7" i="20" s="1"/>
  <c r="AP7" i="20"/>
  <c r="BN7" i="20" s="1"/>
  <c r="AO7" i="20"/>
  <c r="AN7" i="20"/>
  <c r="AM7" i="20"/>
  <c r="BK7" i="20" s="1"/>
  <c r="AL7" i="20"/>
  <c r="BJ7" i="20" s="1"/>
  <c r="AK7" i="20"/>
  <c r="BI7" i="20" s="1"/>
  <c r="AJ7" i="20"/>
  <c r="BH7" i="20" s="1"/>
  <c r="AI7" i="20"/>
  <c r="AH7" i="20"/>
  <c r="AG7" i="20"/>
  <c r="AF7" i="20"/>
  <c r="BD7" i="20" s="1"/>
  <c r="AE7" i="20"/>
  <c r="BC7" i="20" s="1"/>
  <c r="AD7" i="20"/>
  <c r="BB7" i="20" s="1"/>
  <c r="AC7" i="20"/>
  <c r="BA7" i="20" s="1"/>
  <c r="AB7" i="20"/>
  <c r="AZ7" i="20" s="1"/>
  <c r="AA7" i="20"/>
  <c r="AY7" i="20" s="1"/>
  <c r="Z7" i="20"/>
  <c r="AX7" i="20" s="1"/>
  <c r="Y7" i="20"/>
  <c r="AW7" i="20" s="1"/>
  <c r="X7" i="20"/>
  <c r="AV7" i="20" s="1"/>
  <c r="W7" i="20"/>
  <c r="BE6" i="20"/>
  <c r="AQ6" i="20"/>
  <c r="BO6" i="20" s="1"/>
  <c r="AP6" i="20"/>
  <c r="BN6" i="20" s="1"/>
  <c r="AO6" i="20"/>
  <c r="BM6" i="20" s="1"/>
  <c r="AN6" i="20"/>
  <c r="BL6" i="20" s="1"/>
  <c r="AM6" i="20"/>
  <c r="BK6" i="20" s="1"/>
  <c r="AL6" i="20"/>
  <c r="BJ6" i="20" s="1"/>
  <c r="AK6" i="20"/>
  <c r="BI6" i="20" s="1"/>
  <c r="AJ6" i="20"/>
  <c r="BH6" i="20" s="1"/>
  <c r="AI6" i="20"/>
  <c r="BG6" i="20" s="1"/>
  <c r="AH6" i="20"/>
  <c r="BF6" i="20" s="1"/>
  <c r="AG6" i="20"/>
  <c r="AF6" i="20"/>
  <c r="BD6" i="20" s="1"/>
  <c r="AE6" i="20"/>
  <c r="BC6" i="20" s="1"/>
  <c r="AD6" i="20"/>
  <c r="BB6" i="20" s="1"/>
  <c r="AC6" i="20"/>
  <c r="BA6" i="20" s="1"/>
  <c r="AB6" i="20"/>
  <c r="AZ6" i="20" s="1"/>
  <c r="AA6" i="20"/>
  <c r="AY6" i="20" s="1"/>
  <c r="Z6" i="20"/>
  <c r="AX6" i="20" s="1"/>
  <c r="Y6" i="20"/>
  <c r="AW6" i="20" s="1"/>
  <c r="X6" i="20"/>
  <c r="AV6" i="20" s="1"/>
  <c r="W6" i="20"/>
  <c r="AU6" i="20" s="1"/>
  <c r="DL5" i="20"/>
  <c r="DK5" i="20"/>
  <c r="DJ5" i="20"/>
  <c r="DI5" i="20"/>
  <c r="DH5" i="20"/>
  <c r="DG5" i="20"/>
  <c r="DF5" i="20"/>
  <c r="DE5" i="20"/>
  <c r="DD5" i="20"/>
  <c r="DC5" i="20"/>
  <c r="DB5" i="20"/>
  <c r="DA5" i="20"/>
  <c r="CZ5" i="20"/>
  <c r="CY5" i="20"/>
  <c r="CX5" i="20"/>
  <c r="CW5" i="20"/>
  <c r="CV5" i="20"/>
  <c r="CU5" i="20"/>
  <c r="CT5" i="20"/>
  <c r="CS5" i="20"/>
  <c r="CR5" i="20"/>
  <c r="BL5" i="20"/>
  <c r="BH5" i="20"/>
  <c r="BG5" i="20"/>
  <c r="AV5" i="20"/>
  <c r="AU5" i="20"/>
  <c r="AQ5" i="20"/>
  <c r="BO5" i="20" s="1"/>
  <c r="CM6" i="20" s="1"/>
  <c r="AP5" i="20"/>
  <c r="BN5" i="20" s="1"/>
  <c r="CL5" i="20" s="1"/>
  <c r="AO5" i="20"/>
  <c r="AN5" i="20"/>
  <c r="AM5" i="20"/>
  <c r="BK5" i="20" s="1"/>
  <c r="AL5" i="20"/>
  <c r="BJ5" i="20" s="1"/>
  <c r="AK5" i="20"/>
  <c r="BI5" i="20" s="1"/>
  <c r="AJ5" i="20"/>
  <c r="AI5" i="20"/>
  <c r="AH5" i="20"/>
  <c r="BF5" i="20" s="1"/>
  <c r="AG5" i="20"/>
  <c r="BE5" i="20" s="1"/>
  <c r="AF5" i="20"/>
  <c r="BD5" i="20" s="1"/>
  <c r="CB7" i="20" s="1"/>
  <c r="AE5" i="20"/>
  <c r="BC5" i="20" s="1"/>
  <c r="CA5" i="20" s="1"/>
  <c r="AD5" i="20"/>
  <c r="AC5" i="20"/>
  <c r="BA5" i="20" s="1"/>
  <c r="AB5" i="20"/>
  <c r="AZ5" i="20" s="1"/>
  <c r="AA5" i="20"/>
  <c r="AY5" i="20" s="1"/>
  <c r="Z5" i="20"/>
  <c r="AX5" i="20" s="1"/>
  <c r="BV7" i="20" s="1"/>
  <c r="Y5" i="20"/>
  <c r="AW5" i="20" s="1"/>
  <c r="BU5" i="20" s="1"/>
  <c r="X5" i="20"/>
  <c r="W5" i="20"/>
  <c r="CK4" i="20"/>
  <c r="CC4" i="20"/>
  <c r="BW4" i="20"/>
  <c r="BH4" i="20"/>
  <c r="AQ4" i="20"/>
  <c r="CM4" i="20" s="1"/>
  <c r="AP4" i="20"/>
  <c r="CL4" i="20" s="1"/>
  <c r="AO4" i="20"/>
  <c r="BM4" i="20" s="1"/>
  <c r="AN4" i="20"/>
  <c r="BL4" i="20" s="1"/>
  <c r="AM4" i="20"/>
  <c r="CI4" i="20" s="1"/>
  <c r="AL4" i="20"/>
  <c r="CH4" i="20" s="1"/>
  <c r="AK4" i="20"/>
  <c r="CG4" i="20" s="1"/>
  <c r="AJ4" i="20"/>
  <c r="CF4" i="20" s="1"/>
  <c r="AI4" i="20"/>
  <c r="BG4" i="20" s="1"/>
  <c r="AH4" i="20"/>
  <c r="BF4" i="20" s="1"/>
  <c r="AG4" i="20"/>
  <c r="BE4" i="20" s="1"/>
  <c r="AF4" i="20"/>
  <c r="CB4" i="20" s="1"/>
  <c r="AE4" i="20"/>
  <c r="CA4" i="20" s="1"/>
  <c r="AD4" i="20"/>
  <c r="BZ4" i="20" s="1"/>
  <c r="AC4" i="20"/>
  <c r="BA4" i="20" s="1"/>
  <c r="AB4" i="20"/>
  <c r="AZ4" i="20" s="1"/>
  <c r="AA4" i="20"/>
  <c r="AY4" i="20" s="1"/>
  <c r="Z4" i="20"/>
  <c r="BV4" i="20" s="1"/>
  <c r="Y4" i="20"/>
  <c r="BU4" i="20" s="1"/>
  <c r="X4" i="20"/>
  <c r="BT4" i="20" s="1"/>
  <c r="W4" i="20"/>
  <c r="AU4" i="20" s="1"/>
  <c r="AT3" i="20"/>
  <c r="Z19" i="19"/>
  <c r="AS5" i="19" s="1"/>
  <c r="Y19" i="19"/>
  <c r="AX5" i="19" s="1"/>
  <c r="X19" i="19"/>
  <c r="W19" i="19"/>
  <c r="V19" i="19"/>
  <c r="U19" i="19"/>
  <c r="AF18" i="19"/>
  <c r="AE18" i="19"/>
  <c r="Z18" i="19"/>
  <c r="Y18" i="19"/>
  <c r="X18" i="19"/>
  <c r="W18" i="19"/>
  <c r="V18" i="19"/>
  <c r="AD18" i="19" s="1"/>
  <c r="U18" i="19"/>
  <c r="AC18" i="19" s="1"/>
  <c r="Z17" i="19"/>
  <c r="Y17" i="19"/>
  <c r="X17" i="19"/>
  <c r="AF17" i="19" s="1"/>
  <c r="W17" i="19"/>
  <c r="AE17" i="19" s="1"/>
  <c r="V17" i="19"/>
  <c r="AD17" i="19" s="1"/>
  <c r="U17" i="19"/>
  <c r="AC17" i="19" s="1"/>
  <c r="AF16" i="19"/>
  <c r="AE16" i="19"/>
  <c r="Z16" i="19"/>
  <c r="Y16" i="19"/>
  <c r="X16" i="19"/>
  <c r="W16" i="19"/>
  <c r="V16" i="19"/>
  <c r="AD16" i="19" s="1"/>
  <c r="U16" i="19"/>
  <c r="AC16" i="19" s="1"/>
  <c r="AF15" i="19"/>
  <c r="AE15" i="19"/>
  <c r="Z15" i="19"/>
  <c r="AH15" i="19" s="1"/>
  <c r="Y15" i="19"/>
  <c r="AG15" i="19" s="1"/>
  <c r="X15" i="19"/>
  <c r="W15" i="19"/>
  <c r="V15" i="19"/>
  <c r="AD15" i="19" s="1"/>
  <c r="U15" i="19"/>
  <c r="AC15" i="19" s="1"/>
  <c r="Z14" i="19"/>
  <c r="AH14" i="19" s="1"/>
  <c r="Y14" i="19"/>
  <c r="AG14" i="19" s="1"/>
  <c r="X14" i="19"/>
  <c r="AF14" i="19" s="1"/>
  <c r="W14" i="19"/>
  <c r="AE14" i="19" s="1"/>
  <c r="V14" i="19"/>
  <c r="AD14" i="19" s="1"/>
  <c r="U14" i="19"/>
  <c r="AC14" i="19" s="1"/>
  <c r="AF13" i="19"/>
  <c r="AE13" i="19"/>
  <c r="Z13" i="19"/>
  <c r="Y13" i="19"/>
  <c r="X13" i="19"/>
  <c r="W13" i="19"/>
  <c r="V13" i="19"/>
  <c r="AD13" i="19" s="1"/>
  <c r="U13" i="19"/>
  <c r="AC13" i="19" s="1"/>
  <c r="AF12" i="19"/>
  <c r="AE12" i="19"/>
  <c r="Z12" i="19"/>
  <c r="Y12" i="19"/>
  <c r="X12" i="19"/>
  <c r="W12" i="19"/>
  <c r="V12" i="19"/>
  <c r="AD12" i="19" s="1"/>
  <c r="U12" i="19"/>
  <c r="AC12" i="19" s="1"/>
  <c r="Z11" i="19"/>
  <c r="Y11" i="19"/>
  <c r="X11" i="19"/>
  <c r="AF11" i="19" s="1"/>
  <c r="W11" i="19"/>
  <c r="AE11" i="19" s="1"/>
  <c r="V11" i="19"/>
  <c r="AD11" i="19" s="1"/>
  <c r="U11" i="19"/>
  <c r="AC11" i="19" s="1"/>
  <c r="AS10" i="19"/>
  <c r="Z10" i="19"/>
  <c r="AH10" i="19" s="1"/>
  <c r="Y10" i="19"/>
  <c r="X10" i="19"/>
  <c r="AF10" i="19" s="1"/>
  <c r="W10" i="19"/>
  <c r="AE10" i="19" s="1"/>
  <c r="V10" i="19"/>
  <c r="AD10" i="19" s="1"/>
  <c r="U10" i="19"/>
  <c r="AC10" i="19" s="1"/>
  <c r="AF9" i="19"/>
  <c r="Z9" i="19"/>
  <c r="AH9" i="19" s="1"/>
  <c r="Y9" i="19"/>
  <c r="X9" i="19"/>
  <c r="W9" i="19"/>
  <c r="AE9" i="19" s="1"/>
  <c r="V9" i="19"/>
  <c r="AD9" i="19" s="1"/>
  <c r="U9" i="19"/>
  <c r="AC9" i="19" s="1"/>
  <c r="Z8" i="19"/>
  <c r="AH8" i="19" s="1"/>
  <c r="Y8" i="19"/>
  <c r="X8" i="19"/>
  <c r="AF8" i="19" s="1"/>
  <c r="W8" i="19"/>
  <c r="AE8" i="19" s="1"/>
  <c r="V8" i="19"/>
  <c r="AD8" i="19" s="1"/>
  <c r="U8" i="19"/>
  <c r="AC8" i="19" s="1"/>
  <c r="AG7" i="19"/>
  <c r="AE7" i="19"/>
  <c r="AD7" i="19"/>
  <c r="Z7" i="19"/>
  <c r="Y7" i="19"/>
  <c r="X7" i="19"/>
  <c r="AF7" i="19" s="1"/>
  <c r="W7" i="19"/>
  <c r="V7" i="19"/>
  <c r="U7" i="19"/>
  <c r="AC7" i="19" s="1"/>
  <c r="AE6" i="19"/>
  <c r="AD6" i="19"/>
  <c r="Z6" i="19"/>
  <c r="AH6" i="19" s="1"/>
  <c r="Y6" i="19"/>
  <c r="X6" i="19"/>
  <c r="AF6" i="19" s="1"/>
  <c r="W6" i="19"/>
  <c r="V6" i="19"/>
  <c r="U6" i="19"/>
  <c r="AC6" i="19" s="1"/>
  <c r="AW5" i="19"/>
  <c r="AV5" i="19"/>
  <c r="AU5" i="19"/>
  <c r="AT5" i="19"/>
  <c r="AD5" i="19"/>
  <c r="AL6" i="19" s="1"/>
  <c r="Z5" i="19"/>
  <c r="Y5" i="19"/>
  <c r="X5" i="19"/>
  <c r="AF5" i="19" s="1"/>
  <c r="W5" i="19"/>
  <c r="AE5" i="19" s="1"/>
  <c r="V5" i="19"/>
  <c r="U5" i="19"/>
  <c r="AC5" i="19" s="1"/>
  <c r="AM4" i="19"/>
  <c r="AG4" i="19"/>
  <c r="AE4" i="19"/>
  <c r="AD4" i="19"/>
  <c r="Z4" i="19"/>
  <c r="AP4" i="19" s="1"/>
  <c r="Y4" i="19"/>
  <c r="AO4" i="19" s="1"/>
  <c r="X4" i="19"/>
  <c r="AN4" i="19" s="1"/>
  <c r="W4" i="19"/>
  <c r="V4" i="19"/>
  <c r="AL4" i="19" s="1"/>
  <c r="U4" i="19"/>
  <c r="AK4" i="19" s="1"/>
  <c r="AK3" i="19"/>
  <c r="AC3" i="19"/>
  <c r="U3" i="19"/>
  <c r="AB21" i="18"/>
  <c r="AJ15" i="18" s="1"/>
  <c r="AA21" i="18"/>
  <c r="AZ5" i="18" s="1"/>
  <c r="Z21" i="18"/>
  <c r="AY5" i="18" s="1"/>
  <c r="Y21" i="18"/>
  <c r="AX5" i="18" s="1"/>
  <c r="X21" i="18"/>
  <c r="W21" i="18"/>
  <c r="AB20" i="18"/>
  <c r="AJ20" i="18" s="1"/>
  <c r="AA20" i="18"/>
  <c r="AI20" i="18" s="1"/>
  <c r="Z20" i="18"/>
  <c r="Y20" i="18"/>
  <c r="X20" i="18"/>
  <c r="AF20" i="18" s="1"/>
  <c r="W20" i="18"/>
  <c r="AE20" i="18" s="1"/>
  <c r="AI19" i="18"/>
  <c r="AH19" i="18"/>
  <c r="AB19" i="18"/>
  <c r="AA19" i="18"/>
  <c r="Z19" i="18"/>
  <c r="Y19" i="18"/>
  <c r="X19" i="18"/>
  <c r="AF19" i="18" s="1"/>
  <c r="W19" i="18"/>
  <c r="AE19" i="18" s="1"/>
  <c r="AB18" i="18"/>
  <c r="AJ18" i="18" s="1"/>
  <c r="AA18" i="18"/>
  <c r="AI18" i="18" s="1"/>
  <c r="Z18" i="18"/>
  <c r="AH18" i="18" s="1"/>
  <c r="Y18" i="18"/>
  <c r="AG18" i="18" s="1"/>
  <c r="X18" i="18"/>
  <c r="AF18" i="18" s="1"/>
  <c r="W18" i="18"/>
  <c r="AE18" i="18" s="1"/>
  <c r="AB17" i="18"/>
  <c r="AJ17" i="18" s="1"/>
  <c r="AA17" i="18"/>
  <c r="AI17" i="18" s="1"/>
  <c r="Z17" i="18"/>
  <c r="Y17" i="18"/>
  <c r="X17" i="18"/>
  <c r="AF17" i="18" s="1"/>
  <c r="W17" i="18"/>
  <c r="AE17" i="18" s="1"/>
  <c r="AI16" i="18"/>
  <c r="AH16" i="18"/>
  <c r="AB16" i="18"/>
  <c r="AA16" i="18"/>
  <c r="Z16" i="18"/>
  <c r="Y16" i="18"/>
  <c r="X16" i="18"/>
  <c r="AF16" i="18" s="1"/>
  <c r="W16" i="18"/>
  <c r="AE16" i="18" s="1"/>
  <c r="AB15" i="18"/>
  <c r="AA15" i="18"/>
  <c r="Z15" i="18"/>
  <c r="Y15" i="18"/>
  <c r="X15" i="18"/>
  <c r="AF15" i="18" s="1"/>
  <c r="W15" i="18"/>
  <c r="AE15" i="18" s="1"/>
  <c r="AB14" i="18"/>
  <c r="AJ14" i="18" s="1"/>
  <c r="AA14" i="18"/>
  <c r="AI14" i="18" s="1"/>
  <c r="Z14" i="18"/>
  <c r="Y14" i="18"/>
  <c r="X14" i="18"/>
  <c r="AF14" i="18" s="1"/>
  <c r="W14" i="18"/>
  <c r="AE14" i="18" s="1"/>
  <c r="AJ13" i="18"/>
  <c r="AI13" i="18"/>
  <c r="AB13" i="18"/>
  <c r="AA13" i="18"/>
  <c r="Z13" i="18"/>
  <c r="AH13" i="18" s="1"/>
  <c r="Y13" i="18"/>
  <c r="X13" i="18"/>
  <c r="AF13" i="18" s="1"/>
  <c r="W13" i="18"/>
  <c r="AE13" i="18" s="1"/>
  <c r="AB12" i="18"/>
  <c r="AJ12" i="18" s="1"/>
  <c r="AA12" i="18"/>
  <c r="AI12" i="18" s="1"/>
  <c r="Z12" i="18"/>
  <c r="AH12" i="18" s="1"/>
  <c r="Y12" i="18"/>
  <c r="X12" i="18"/>
  <c r="AF12" i="18" s="1"/>
  <c r="W12" i="18"/>
  <c r="AE12" i="18" s="1"/>
  <c r="AV11" i="18"/>
  <c r="AJ11" i="18"/>
  <c r="AI11" i="18"/>
  <c r="AH11" i="18"/>
  <c r="AB11" i="18"/>
  <c r="AA11" i="18"/>
  <c r="Z11" i="18"/>
  <c r="Y11" i="18"/>
  <c r="X11" i="18"/>
  <c r="AF11" i="18" s="1"/>
  <c r="W11" i="18"/>
  <c r="AE11" i="18" s="1"/>
  <c r="AB10" i="18"/>
  <c r="AJ10" i="18" s="1"/>
  <c r="AA10" i="18"/>
  <c r="AI10" i="18" s="1"/>
  <c r="Z10" i="18"/>
  <c r="AH10" i="18" s="1"/>
  <c r="Y10" i="18"/>
  <c r="AG10" i="18" s="1"/>
  <c r="X10" i="18"/>
  <c r="AF10" i="18" s="1"/>
  <c r="W10" i="18"/>
  <c r="AE10" i="18" s="1"/>
  <c r="AB9" i="18"/>
  <c r="AJ9" i="18" s="1"/>
  <c r="AA9" i="18"/>
  <c r="AI9" i="18" s="1"/>
  <c r="Z9" i="18"/>
  <c r="Y9" i="18"/>
  <c r="X9" i="18"/>
  <c r="AF9" i="18" s="1"/>
  <c r="W9" i="18"/>
  <c r="AE9" i="18" s="1"/>
  <c r="AB8" i="18"/>
  <c r="AJ8" i="18" s="1"/>
  <c r="AR11" i="18" s="1"/>
  <c r="AA8" i="18"/>
  <c r="AI8" i="18" s="1"/>
  <c r="Z8" i="18"/>
  <c r="AH8" i="18" s="1"/>
  <c r="Y8" i="18"/>
  <c r="X8" i="18"/>
  <c r="AF8" i="18" s="1"/>
  <c r="W8" i="18"/>
  <c r="AE8" i="18" s="1"/>
  <c r="AJ7" i="18"/>
  <c r="AI7" i="18"/>
  <c r="AB7" i="18"/>
  <c r="AA7" i="18"/>
  <c r="Z7" i="18"/>
  <c r="Y7" i="18"/>
  <c r="X7" i="18"/>
  <c r="AF7" i="18" s="1"/>
  <c r="W7" i="18"/>
  <c r="AE7" i="18" s="1"/>
  <c r="AJ6" i="18"/>
  <c r="AI6" i="18"/>
  <c r="AH6" i="18"/>
  <c r="AB6" i="18"/>
  <c r="AA6" i="18"/>
  <c r="Z6" i="18"/>
  <c r="Y6" i="18"/>
  <c r="X6" i="18"/>
  <c r="AF6" i="18" s="1"/>
  <c r="W6" i="18"/>
  <c r="AE6" i="18" s="1"/>
  <c r="AW5" i="18"/>
  <c r="AV5" i="18"/>
  <c r="AJ5" i="18"/>
  <c r="AR6" i="18" s="1"/>
  <c r="BA6" i="18" s="1"/>
  <c r="AB5" i="18"/>
  <c r="AA5" i="18"/>
  <c r="AI5" i="18" s="1"/>
  <c r="Z5" i="18"/>
  <c r="AH5" i="18" s="1"/>
  <c r="Y5" i="18"/>
  <c r="AG5" i="18" s="1"/>
  <c r="X5" i="18"/>
  <c r="AF5" i="18" s="1"/>
  <c r="W5" i="18"/>
  <c r="AE5" i="18" s="1"/>
  <c r="AB4" i="18"/>
  <c r="AR4" i="18" s="1"/>
  <c r="AA4" i="18"/>
  <c r="AI4" i="18" s="1"/>
  <c r="Z4" i="18"/>
  <c r="AH4" i="18" s="1"/>
  <c r="Y4" i="18"/>
  <c r="AO4" i="18" s="1"/>
  <c r="X4" i="18"/>
  <c r="AN4" i="18" s="1"/>
  <c r="W4" i="18"/>
  <c r="AE4" i="18" s="1"/>
  <c r="AM3" i="18"/>
  <c r="AE3" i="18"/>
  <c r="W3" i="18"/>
  <c r="AH9" i="22" l="1"/>
  <c r="AH14" i="22"/>
  <c r="AH17" i="22"/>
  <c r="AH20" i="22"/>
  <c r="AH10" i="22"/>
  <c r="AF4" i="22"/>
  <c r="AH12" i="22"/>
  <c r="AE13" i="22"/>
  <c r="AH18" i="22"/>
  <c r="AF20" i="22"/>
  <c r="AH4" i="22"/>
  <c r="AH5" i="22"/>
  <c r="AH21" i="22" s="1"/>
  <c r="AH6" i="22"/>
  <c r="AF8" i="22"/>
  <c r="AE9" i="22"/>
  <c r="AF10" i="22"/>
  <c r="AG10" i="22"/>
  <c r="AH8" i="22"/>
  <c r="AG51" i="21"/>
  <c r="AQ44" i="21"/>
  <c r="AG45" i="21"/>
  <c r="AE50" i="21"/>
  <c r="AG41" i="21"/>
  <c r="AG46" i="21"/>
  <c r="AP50" i="21"/>
  <c r="AI51" i="21"/>
  <c r="AE48" i="21"/>
  <c r="AE46" i="21"/>
  <c r="AM48" i="21" s="1"/>
  <c r="AE44" i="21"/>
  <c r="AG40" i="21"/>
  <c r="AG37" i="21"/>
  <c r="AH51" i="21"/>
  <c r="AH52" i="21" s="1"/>
  <c r="AI50" i="21"/>
  <c r="AI49" i="21"/>
  <c r="AQ50" i="21" s="1"/>
  <c r="AE42" i="21"/>
  <c r="AM50" i="21" s="1"/>
  <c r="AE36" i="21"/>
  <c r="AF17" i="21"/>
  <c r="AG20" i="21"/>
  <c r="AG19" i="21"/>
  <c r="AG18" i="21"/>
  <c r="AG17" i="21"/>
  <c r="AG16" i="21"/>
  <c r="AG15" i="21"/>
  <c r="AG14" i="21"/>
  <c r="AG13" i="21"/>
  <c r="AI10" i="21"/>
  <c r="AF9" i="21"/>
  <c r="AN9" i="21" s="1"/>
  <c r="AE7" i="21"/>
  <c r="AM18" i="21" s="1"/>
  <c r="AF6" i="21"/>
  <c r="AE5" i="21"/>
  <c r="AF19" i="21"/>
  <c r="AF15" i="21"/>
  <c r="AE20" i="21"/>
  <c r="AE18" i="21"/>
  <c r="AE16" i="21"/>
  <c r="AE14" i="21"/>
  <c r="AF12" i="21"/>
  <c r="AF11" i="21"/>
  <c r="AG10" i="21"/>
  <c r="AH9" i="21"/>
  <c r="AI8" i="21"/>
  <c r="AI5" i="21"/>
  <c r="AH12" i="21"/>
  <c r="AP18" i="21" s="1"/>
  <c r="AF10" i="21"/>
  <c r="AG9" i="21"/>
  <c r="AO9" i="21" s="1"/>
  <c r="AH7" i="21"/>
  <c r="AI6" i="21"/>
  <c r="AH5" i="21"/>
  <c r="AF18" i="21"/>
  <c r="AF16" i="21"/>
  <c r="AF13" i="21"/>
  <c r="AN13" i="21" s="1"/>
  <c r="AI20" i="21"/>
  <c r="AI19" i="21"/>
  <c r="AI18" i="21"/>
  <c r="AI17" i="21"/>
  <c r="AI16" i="21"/>
  <c r="AI15" i="21"/>
  <c r="AI14" i="21"/>
  <c r="AI13" i="21"/>
  <c r="AG8" i="21"/>
  <c r="AG7" i="21"/>
  <c r="AO8" i="21" s="1"/>
  <c r="AX6" i="21" s="1"/>
  <c r="AF20" i="21"/>
  <c r="AF14" i="21"/>
  <c r="AH19" i="21"/>
  <c r="AH17" i="21"/>
  <c r="AH15" i="21"/>
  <c r="AH13" i="21"/>
  <c r="AP16" i="21" s="1"/>
  <c r="AI12" i="21"/>
  <c r="AI11" i="21"/>
  <c r="AE9" i="21"/>
  <c r="AM15" i="21" s="1"/>
  <c r="AF8" i="21"/>
  <c r="AG6" i="21"/>
  <c r="AF5" i="21"/>
  <c r="AQ14" i="18"/>
  <c r="AQ6" i="18"/>
  <c r="AG6" i="18"/>
  <c r="AO9" i="18" s="1"/>
  <c r="AG7" i="18"/>
  <c r="AG13" i="18"/>
  <c r="AJ4" i="18"/>
  <c r="AR7" i="18"/>
  <c r="AH15" i="18"/>
  <c r="AG16" i="18"/>
  <c r="AH17" i="18"/>
  <c r="AG19" i="18"/>
  <c r="AH20" i="18"/>
  <c r="AH14" i="18"/>
  <c r="BA5" i="18"/>
  <c r="AG17" i="18"/>
  <c r="AG20" i="18"/>
  <c r="AR10" i="18"/>
  <c r="AR5" i="18"/>
  <c r="AQ11" i="18"/>
  <c r="AH7" i="18"/>
  <c r="AG11" i="18"/>
  <c r="AG14" i="18"/>
  <c r="AM4" i="18"/>
  <c r="AI15" i="18"/>
  <c r="AI21" i="18" s="1"/>
  <c r="AJ16" i="18"/>
  <c r="AJ19" i="18"/>
  <c r="AH5" i="19"/>
  <c r="AG8" i="19"/>
  <c r="AG9" i="19"/>
  <c r="AH13" i="19"/>
  <c r="AP14" i="19" s="1"/>
  <c r="AH17" i="19"/>
  <c r="AH19" i="19" s="1"/>
  <c r="AH18" i="19"/>
  <c r="AL7" i="19"/>
  <c r="AL5" i="19"/>
  <c r="AG10" i="19"/>
  <c r="AG12" i="19"/>
  <c r="AG16" i="19"/>
  <c r="AG6" i="19"/>
  <c r="AH7" i="19"/>
  <c r="AH11" i="19"/>
  <c r="AP16" i="19" s="1"/>
  <c r="AH12" i="19"/>
  <c r="AP15" i="19" s="1"/>
  <c r="AH16" i="19"/>
  <c r="AG5" i="19"/>
  <c r="AO8" i="19" s="1"/>
  <c r="AG13" i="19"/>
  <c r="AG17" i="19"/>
  <c r="AG18" i="19"/>
  <c r="AM7" i="19"/>
  <c r="AM5" i="19"/>
  <c r="AM6" i="19"/>
  <c r="AF4" i="19"/>
  <c r="AE19" i="19"/>
  <c r="BX8" i="20"/>
  <c r="CD8" i="20"/>
  <c r="BS11" i="20"/>
  <c r="CK10" i="20"/>
  <c r="CE9" i="20"/>
  <c r="BV5" i="20"/>
  <c r="CM8" i="20"/>
  <c r="AU13" i="20"/>
  <c r="BM13" i="20"/>
  <c r="CK15" i="20" s="1"/>
  <c r="AU15" i="20"/>
  <c r="BA15" i="20"/>
  <c r="BG15" i="20"/>
  <c r="BM15" i="20"/>
  <c r="BG18" i="20"/>
  <c r="BF14" i="20"/>
  <c r="AW4" i="20"/>
  <c r="CF6" i="20"/>
  <c r="AX4" i="20"/>
  <c r="BM14" i="20"/>
  <c r="AU16" i="20"/>
  <c r="BM16" i="20"/>
  <c r="BL17" i="20"/>
  <c r="BG20" i="20"/>
  <c r="BK4" i="20"/>
  <c r="BM5" i="20"/>
  <c r="CM5" i="20"/>
  <c r="BU7" i="20"/>
  <c r="CG6" i="20"/>
  <c r="BV6" i="20"/>
  <c r="CM7" i="20"/>
  <c r="BL8" i="20"/>
  <c r="BN8" i="20"/>
  <c r="CL11" i="20" s="1"/>
  <c r="AZ9" i="20"/>
  <c r="BX13" i="20" s="1"/>
  <c r="BF9" i="20"/>
  <c r="BL9" i="20"/>
  <c r="CJ9" i="20" s="1"/>
  <c r="BL12" i="20"/>
  <c r="BA13" i="20"/>
  <c r="BG13" i="20"/>
  <c r="CE19" i="20" s="1"/>
  <c r="AV14" i="20"/>
  <c r="BB14" i="20"/>
  <c r="BH14" i="20"/>
  <c r="BN14" i="20"/>
  <c r="AV16" i="20"/>
  <c r="BB16" i="20"/>
  <c r="BH16" i="20"/>
  <c r="CF18" i="20" s="1"/>
  <c r="BN16" i="20"/>
  <c r="AU17" i="20"/>
  <c r="BA17" i="20"/>
  <c r="BG17" i="20"/>
  <c r="BM17" i="20"/>
  <c r="AZ18" i="20"/>
  <c r="AU19" i="20"/>
  <c r="BA19" i="20"/>
  <c r="BG19" i="20"/>
  <c r="BM19" i="20"/>
  <c r="AV20" i="20"/>
  <c r="BB20" i="20"/>
  <c r="BH20" i="20"/>
  <c r="BN20" i="20"/>
  <c r="BJ4" i="20"/>
  <c r="BM8" i="20"/>
  <c r="BM9" i="20"/>
  <c r="CK17" i="20" s="1"/>
  <c r="BF13" i="20"/>
  <c r="CD14" i="20" s="1"/>
  <c r="DC6" i="20" s="1"/>
  <c r="AU14" i="20"/>
  <c r="BG16" i="20"/>
  <c r="BC4" i="20"/>
  <c r="BO4" i="20"/>
  <c r="CB10" i="20"/>
  <c r="CH6" i="20"/>
  <c r="BS9" i="20"/>
  <c r="AU12" i="20"/>
  <c r="BS18" i="20" s="1"/>
  <c r="BA12" i="20"/>
  <c r="BG12" i="20"/>
  <c r="CE15" i="20" s="1"/>
  <c r="BM12" i="20"/>
  <c r="AU18" i="20"/>
  <c r="BS20" i="20" s="1"/>
  <c r="BA18" i="20"/>
  <c r="BI4" i="20"/>
  <c r="CB5" i="20"/>
  <c r="BU6" i="20"/>
  <c r="AZ13" i="20"/>
  <c r="BL13" i="20"/>
  <c r="BA16" i="20"/>
  <c r="BF19" i="20"/>
  <c r="BA20" i="20"/>
  <c r="BD4" i="20"/>
  <c r="BS4" i="20"/>
  <c r="BB5" i="20"/>
  <c r="BZ11" i="20" s="1"/>
  <c r="BL7" i="20"/>
  <c r="AV8" i="20"/>
  <c r="BT19" i="20" s="1"/>
  <c r="BB8" i="20"/>
  <c r="AU10" i="20"/>
  <c r="BA10" i="20"/>
  <c r="BY10" i="20" s="1"/>
  <c r="AV12" i="20"/>
  <c r="BT17" i="20" s="1"/>
  <c r="BB12" i="20"/>
  <c r="BH12" i="20"/>
  <c r="CF13" i="20" s="1"/>
  <c r="DE6" i="20" s="1"/>
  <c r="BN12" i="20"/>
  <c r="BF12" i="20"/>
  <c r="AZ15" i="20"/>
  <c r="BF15" i="20"/>
  <c r="AV18" i="20"/>
  <c r="BB18" i="20"/>
  <c r="BH18" i="20"/>
  <c r="BN18" i="20"/>
  <c r="BF18" i="20"/>
  <c r="BE12" i="20"/>
  <c r="BK20" i="20"/>
  <c r="AP5" i="22"/>
  <c r="AP11" i="22"/>
  <c r="AP18" i="22"/>
  <c r="AN8" i="22"/>
  <c r="AM9" i="22"/>
  <c r="AM7" i="22"/>
  <c r="AM8" i="22"/>
  <c r="AM20" i="22"/>
  <c r="AM18" i="22"/>
  <c r="AM16" i="22"/>
  <c r="AM14" i="22"/>
  <c r="AM12" i="22"/>
  <c r="AM10" i="22"/>
  <c r="AM5" i="22"/>
  <c r="AE21" i="22"/>
  <c r="AM19" i="22"/>
  <c r="AM17" i="22"/>
  <c r="AM15" i="22"/>
  <c r="AM13" i="22"/>
  <c r="AM11" i="22"/>
  <c r="AM6" i="22"/>
  <c r="AI21" i="22"/>
  <c r="AE4" i="22"/>
  <c r="AQ5" i="22"/>
  <c r="AN7" i="22"/>
  <c r="AN9" i="22"/>
  <c r="AQ10" i="22"/>
  <c r="AO4" i="22"/>
  <c r="AN11" i="22"/>
  <c r="AW6" i="22" s="1"/>
  <c r="AQ12" i="22"/>
  <c r="AQ14" i="22"/>
  <c r="AQ16" i="22"/>
  <c r="AQ18" i="22"/>
  <c r="AQ20" i="22"/>
  <c r="AZ8" i="22" s="1"/>
  <c r="AQ6" i="22"/>
  <c r="AQ8" i="22"/>
  <c r="AZ6" i="22" s="1"/>
  <c r="AN5" i="22"/>
  <c r="AQ7" i="22"/>
  <c r="AQ9" i="22"/>
  <c r="AN10" i="22"/>
  <c r="AQ11" i="22"/>
  <c r="AQ13" i="22"/>
  <c r="AQ15" i="22"/>
  <c r="AN16" i="22"/>
  <c r="AQ17" i="22"/>
  <c r="AQ19" i="22"/>
  <c r="AG5" i="22"/>
  <c r="AN6" i="22"/>
  <c r="AF12" i="22"/>
  <c r="AN13" i="22" s="1"/>
  <c r="AF14" i="22"/>
  <c r="AN17" i="22" s="1"/>
  <c r="AF16" i="22"/>
  <c r="AF18" i="22"/>
  <c r="AO36" i="21"/>
  <c r="AO37" i="21"/>
  <c r="AQ6" i="21"/>
  <c r="AM6" i="21"/>
  <c r="AM8" i="21"/>
  <c r="AM10" i="21"/>
  <c r="AM12" i="21"/>
  <c r="AM14" i="21"/>
  <c r="AM16" i="21"/>
  <c r="AM17" i="21"/>
  <c r="AM13" i="21"/>
  <c r="AM7" i="21"/>
  <c r="AM9" i="21"/>
  <c r="AM11" i="21"/>
  <c r="AV6" i="21" s="1"/>
  <c r="AF47" i="21"/>
  <c r="AF41" i="21"/>
  <c r="AF37" i="21"/>
  <c r="AF51" i="21"/>
  <c r="AF40" i="21"/>
  <c r="AQ48" i="21"/>
  <c r="AP46" i="21"/>
  <c r="AF45" i="21"/>
  <c r="AG44" i="21"/>
  <c r="AG39" i="21"/>
  <c r="AO5" i="21"/>
  <c r="AO6" i="21"/>
  <c r="AQ8" i="21"/>
  <c r="AP11" i="21"/>
  <c r="AY6" i="21" s="1"/>
  <c r="AP13" i="21"/>
  <c r="AP15" i="21"/>
  <c r="AP17" i="21"/>
  <c r="AP19" i="21"/>
  <c r="AP6" i="21"/>
  <c r="AP8" i="21"/>
  <c r="AP20" i="21"/>
  <c r="AP5" i="21"/>
  <c r="AH21" i="21"/>
  <c r="AP10" i="21"/>
  <c r="AP7" i="21"/>
  <c r="AP9" i="21"/>
  <c r="AP12" i="21"/>
  <c r="AP14" i="21"/>
  <c r="AQ46" i="21"/>
  <c r="AF46" i="21"/>
  <c r="AP48" i="21"/>
  <c r="AF48" i="21"/>
  <c r="AF44" i="21"/>
  <c r="AG43" i="21"/>
  <c r="AF39" i="21"/>
  <c r="AG38" i="21"/>
  <c r="AQ37" i="21"/>
  <c r="AQ39" i="21"/>
  <c r="AQ41" i="21"/>
  <c r="AQ43" i="21"/>
  <c r="AQ45" i="21"/>
  <c r="AQ47" i="21"/>
  <c r="AQ38" i="21"/>
  <c r="AZ37" i="21" s="1"/>
  <c r="AQ40" i="21"/>
  <c r="AQ36" i="21"/>
  <c r="AQ35" i="21"/>
  <c r="AI35" i="21"/>
  <c r="AF42" i="21"/>
  <c r="AF49" i="21"/>
  <c r="AM47" i="21"/>
  <c r="AF36" i="21"/>
  <c r="AF4" i="21"/>
  <c r="AN4" i="21"/>
  <c r="AM44" i="21"/>
  <c r="AM46" i="21"/>
  <c r="AM43" i="21"/>
  <c r="AM36" i="21"/>
  <c r="AE52" i="21"/>
  <c r="AM37" i="21"/>
  <c r="AM41" i="21"/>
  <c r="AM39" i="21"/>
  <c r="AM38" i="21"/>
  <c r="AM40" i="21"/>
  <c r="AQ7" i="21"/>
  <c r="AZ6" i="21" s="1"/>
  <c r="AQ5" i="21"/>
  <c r="AF50" i="21"/>
  <c r="AG47" i="21"/>
  <c r="AF43" i="21"/>
  <c r="AG42" i="21"/>
  <c r="AF38" i="21"/>
  <c r="AP37" i="21"/>
  <c r="AP39" i="21"/>
  <c r="AP41" i="21"/>
  <c r="AP43" i="21"/>
  <c r="AP45" i="21"/>
  <c r="AP47" i="21"/>
  <c r="AP49" i="21"/>
  <c r="AP51" i="21"/>
  <c r="AP38" i="21"/>
  <c r="AP44" i="21"/>
  <c r="AP40" i="21"/>
  <c r="AP42" i="21"/>
  <c r="AY37" i="21" s="1"/>
  <c r="AO7" i="21"/>
  <c r="AN6" i="21"/>
  <c r="AN16" i="21"/>
  <c r="AN5" i="21"/>
  <c r="AN7" i="21"/>
  <c r="AN35" i="21"/>
  <c r="AQ4" i="21"/>
  <c r="AE4" i="21"/>
  <c r="AH35" i="21"/>
  <c r="AG35" i="21"/>
  <c r="AI9" i="21"/>
  <c r="AQ20" i="21" s="1"/>
  <c r="AZ8" i="21" s="1"/>
  <c r="BZ13" i="20"/>
  <c r="BZ14" i="20"/>
  <c r="BZ5" i="20"/>
  <c r="BW18" i="20"/>
  <c r="BW16" i="20"/>
  <c r="BW14" i="20"/>
  <c r="BW12" i="20"/>
  <c r="BW13" i="20"/>
  <c r="BW11" i="20"/>
  <c r="BW10" i="20"/>
  <c r="BW17" i="20"/>
  <c r="BW7" i="20"/>
  <c r="BW6" i="20"/>
  <c r="BW9" i="20"/>
  <c r="BW15" i="20"/>
  <c r="BW8" i="20"/>
  <c r="BW5" i="20"/>
  <c r="CC12" i="20"/>
  <c r="DB6" i="20" s="1"/>
  <c r="CC11" i="20"/>
  <c r="CC10" i="20"/>
  <c r="CC8" i="20"/>
  <c r="CC9" i="20"/>
  <c r="CC5" i="20"/>
  <c r="CC13" i="20"/>
  <c r="CC7" i="20"/>
  <c r="CC6" i="20"/>
  <c r="CI16" i="20"/>
  <c r="CI14" i="20"/>
  <c r="CI12" i="20"/>
  <c r="CI9" i="20"/>
  <c r="CI13" i="20"/>
  <c r="CI15" i="20"/>
  <c r="CI17" i="20"/>
  <c r="CI10" i="20"/>
  <c r="CI11" i="20"/>
  <c r="DH7" i="20" s="1"/>
  <c r="CI8" i="20"/>
  <c r="CI5" i="20"/>
  <c r="CI7" i="20"/>
  <c r="CI6" i="20"/>
  <c r="BB4" i="20"/>
  <c r="BX10" i="20"/>
  <c r="BX6" i="20"/>
  <c r="BX15" i="20"/>
  <c r="BX7" i="20"/>
  <c r="BX5" i="20"/>
  <c r="BX4" i="20"/>
  <c r="BY16" i="20"/>
  <c r="BY8" i="20"/>
  <c r="BY13" i="20"/>
  <c r="BY19" i="20"/>
  <c r="BY12" i="20"/>
  <c r="BY7" i="20"/>
  <c r="BY6" i="20"/>
  <c r="BY5" i="20"/>
  <c r="BY11" i="20"/>
  <c r="BY9" i="20"/>
  <c r="CG7" i="20"/>
  <c r="CB16" i="20"/>
  <c r="AV4" i="20"/>
  <c r="BN4" i="20"/>
  <c r="BY4" i="20"/>
  <c r="BU9" i="20"/>
  <c r="BU10" i="20"/>
  <c r="BU8" i="20"/>
  <c r="CA9" i="20"/>
  <c r="CA15" i="20"/>
  <c r="CA8" i="20"/>
  <c r="CG9" i="20"/>
  <c r="CM9" i="20"/>
  <c r="CJ10" i="20"/>
  <c r="DI6" i="20" s="1"/>
  <c r="CJ8" i="20"/>
  <c r="CJ6" i="20"/>
  <c r="CJ5" i="20"/>
  <c r="CG5" i="20"/>
  <c r="CA6" i="20"/>
  <c r="CG8" i="20"/>
  <c r="CK9" i="20"/>
  <c r="CB11" i="20"/>
  <c r="BY20" i="20"/>
  <c r="BJ21" i="20"/>
  <c r="CJ4" i="20"/>
  <c r="BV20" i="20"/>
  <c r="BV17" i="20"/>
  <c r="BV14" i="20"/>
  <c r="BV11" i="20"/>
  <c r="BV19" i="20"/>
  <c r="BV12" i="20"/>
  <c r="BV16" i="20"/>
  <c r="BV13" i="20"/>
  <c r="BV9" i="20"/>
  <c r="BV18" i="20"/>
  <c r="BV15" i="20"/>
  <c r="BV8" i="20"/>
  <c r="AX21" i="20"/>
  <c r="BV10" i="20"/>
  <c r="CB9" i="20"/>
  <c r="CB8" i="20"/>
  <c r="CB20" i="20"/>
  <c r="CB18" i="20"/>
  <c r="CB15" i="20"/>
  <c r="BD21" i="20"/>
  <c r="CB17" i="20"/>
  <c r="CB19" i="20"/>
  <c r="CB14" i="20"/>
  <c r="CB12" i="20"/>
  <c r="DA6" i="20" s="1"/>
  <c r="CB13" i="20"/>
  <c r="CH18" i="20"/>
  <c r="CH15" i="20"/>
  <c r="CH12" i="20"/>
  <c r="DG6" i="20" s="1"/>
  <c r="CH7" i="20"/>
  <c r="CH13" i="20"/>
  <c r="CH8" i="20"/>
  <c r="CH20" i="20"/>
  <c r="CH19" i="20"/>
  <c r="CH14" i="20"/>
  <c r="CH16" i="20"/>
  <c r="CH11" i="20"/>
  <c r="CH9" i="20"/>
  <c r="BS10" i="20"/>
  <c r="BS8" i="20"/>
  <c r="BS12" i="20"/>
  <c r="BS16" i="20"/>
  <c r="BS7" i="20"/>
  <c r="BS6" i="20"/>
  <c r="BS5" i="20"/>
  <c r="CK14" i="20"/>
  <c r="CK8" i="20"/>
  <c r="CK7" i="20"/>
  <c r="CK19" i="20"/>
  <c r="CK12" i="20"/>
  <c r="CK6" i="20"/>
  <c r="CK5" i="20"/>
  <c r="CH5" i="20"/>
  <c r="BT6" i="20"/>
  <c r="CB6" i="20"/>
  <c r="CL6" i="20"/>
  <c r="CA7" i="20"/>
  <c r="CJ7" i="20"/>
  <c r="CL8" i="20"/>
  <c r="CK11" i="20"/>
  <c r="BT11" i="20"/>
  <c r="BT18" i="20"/>
  <c r="BT9" i="20"/>
  <c r="BT14" i="20"/>
  <c r="BT7" i="20"/>
  <c r="CD4" i="20"/>
  <c r="CE8" i="20"/>
  <c r="CE17" i="20"/>
  <c r="CE12" i="20"/>
  <c r="CE16" i="20"/>
  <c r="CE11" i="20"/>
  <c r="CE18" i="20"/>
  <c r="CE7" i="20"/>
  <c r="CE6" i="20"/>
  <c r="CE5" i="20"/>
  <c r="CE10" i="20"/>
  <c r="BT5" i="20"/>
  <c r="CH17" i="20"/>
  <c r="CF15" i="20"/>
  <c r="CF11" i="20"/>
  <c r="CF14" i="20"/>
  <c r="BH21" i="20"/>
  <c r="CF10" i="20"/>
  <c r="CF9" i="20"/>
  <c r="CF7" i="20"/>
  <c r="CH10" i="20"/>
  <c r="CK13" i="20"/>
  <c r="CL15" i="20"/>
  <c r="CL13" i="20"/>
  <c r="BN21" i="20"/>
  <c r="CL12" i="20"/>
  <c r="CL16" i="20"/>
  <c r="CL9" i="20"/>
  <c r="CL7" i="20"/>
  <c r="CD10" i="20"/>
  <c r="CD20" i="20"/>
  <c r="CD5" i="20"/>
  <c r="CD12" i="20"/>
  <c r="CD11" i="20"/>
  <c r="CD9" i="20"/>
  <c r="CD18" i="20"/>
  <c r="CD7" i="20"/>
  <c r="CD6" i="20"/>
  <c r="CE4" i="20"/>
  <c r="CF5" i="20"/>
  <c r="CF8" i="20"/>
  <c r="BE16" i="20"/>
  <c r="AW17" i="20"/>
  <c r="AY19" i="20"/>
  <c r="BW20" i="20" s="1"/>
  <c r="BE19" i="20"/>
  <c r="BL11" i="20"/>
  <c r="BI15" i="20"/>
  <c r="CG16" i="20" s="1"/>
  <c r="AZ16" i="20"/>
  <c r="BX19" i="20" s="1"/>
  <c r="BK18" i="20"/>
  <c r="CI18" i="20" s="1"/>
  <c r="AZ19" i="20"/>
  <c r="BE20" i="20"/>
  <c r="BE14" i="20"/>
  <c r="BC12" i="20"/>
  <c r="BK19" i="20"/>
  <c r="AW10" i="20"/>
  <c r="BU12" i="20" s="1"/>
  <c r="BC10" i="20"/>
  <c r="CA17" i="20" s="1"/>
  <c r="BI10" i="20"/>
  <c r="CG14" i="20" s="1"/>
  <c r="BO10" i="20"/>
  <c r="CM14" i="20" s="1"/>
  <c r="AK9" i="19"/>
  <c r="AK10" i="19"/>
  <c r="AK8" i="19"/>
  <c r="AF19" i="19"/>
  <c r="AN10" i="19"/>
  <c r="AN7" i="19"/>
  <c r="AN6" i="19"/>
  <c r="AN5" i="19"/>
  <c r="AN9" i="19"/>
  <c r="AN8" i="19"/>
  <c r="AN18" i="19"/>
  <c r="AN17" i="19"/>
  <c r="AN16" i="19"/>
  <c r="AN15" i="19"/>
  <c r="AN14" i="19"/>
  <c r="AN13" i="19"/>
  <c r="AW6" i="19" s="1"/>
  <c r="AN12" i="19"/>
  <c r="AN11" i="19"/>
  <c r="AP7" i="19"/>
  <c r="AP6" i="19"/>
  <c r="AP5" i="19"/>
  <c r="AP18" i="19"/>
  <c r="AP13" i="19"/>
  <c r="AP12" i="19"/>
  <c r="AK7" i="19"/>
  <c r="AK6" i="19"/>
  <c r="AK5" i="19"/>
  <c r="AC19" i="19"/>
  <c r="AK18" i="19"/>
  <c r="AK17" i="19"/>
  <c r="AK16" i="19"/>
  <c r="AK15" i="19"/>
  <c r="AK14" i="19"/>
  <c r="AK13" i="19"/>
  <c r="AT6" i="19" s="1"/>
  <c r="AK12" i="19"/>
  <c r="AK11" i="19"/>
  <c r="AD19" i="19"/>
  <c r="AL18" i="19"/>
  <c r="AL17" i="19"/>
  <c r="AL16" i="19"/>
  <c r="AL15" i="19"/>
  <c r="AL14" i="19"/>
  <c r="AU6" i="19" s="1"/>
  <c r="AL13" i="19"/>
  <c r="AL12" i="19"/>
  <c r="AL11" i="19"/>
  <c r="AL10" i="19"/>
  <c r="AL9" i="19"/>
  <c r="AL8" i="19"/>
  <c r="AP8" i="19"/>
  <c r="AP9" i="19"/>
  <c r="AS6" i="19" s="1"/>
  <c r="AG11" i="19"/>
  <c r="AO16" i="19" s="1"/>
  <c r="AM10" i="19"/>
  <c r="AM9" i="19"/>
  <c r="AM8" i="19"/>
  <c r="AO7" i="19"/>
  <c r="AP10" i="19"/>
  <c r="AM11" i="19"/>
  <c r="AM12" i="19"/>
  <c r="AV6" i="19" s="1"/>
  <c r="AM13" i="19"/>
  <c r="AM14" i="19"/>
  <c r="AM15" i="19"/>
  <c r="AM16" i="19"/>
  <c r="AM17" i="19"/>
  <c r="AM18" i="19"/>
  <c r="AO13" i="19"/>
  <c r="AX6" i="19" s="1"/>
  <c r="AH4" i="19"/>
  <c r="AC4" i="19"/>
  <c r="AE21" i="18"/>
  <c r="AM20" i="18"/>
  <c r="AV8" i="18" s="1"/>
  <c r="AM19" i="18"/>
  <c r="AM18" i="18"/>
  <c r="AM17" i="18"/>
  <c r="AM16" i="18"/>
  <c r="AM15" i="18"/>
  <c r="AM14" i="18"/>
  <c r="AM13" i="18"/>
  <c r="AM12" i="18"/>
  <c r="AM8" i="18"/>
  <c r="AM11" i="18"/>
  <c r="AV6" i="18" s="1"/>
  <c r="AM6" i="18"/>
  <c r="AM7" i="18"/>
  <c r="AM9" i="18"/>
  <c r="AM5" i="18"/>
  <c r="AM10" i="18"/>
  <c r="AF21" i="18"/>
  <c r="AN20" i="18"/>
  <c r="AN19" i="18"/>
  <c r="AN18" i="18"/>
  <c r="AN17" i="18"/>
  <c r="AN16" i="18"/>
  <c r="AN15" i="18"/>
  <c r="AN14" i="18"/>
  <c r="AN13" i="18"/>
  <c r="AN12" i="18"/>
  <c r="AW6" i="18" s="1"/>
  <c r="AN8" i="18"/>
  <c r="AN11" i="18"/>
  <c r="AN10" i="18"/>
  <c r="AN9" i="18"/>
  <c r="AN6" i="18"/>
  <c r="AN5" i="18"/>
  <c r="AR13" i="18"/>
  <c r="AO5" i="18"/>
  <c r="AO7" i="18"/>
  <c r="AX6" i="18" s="1"/>
  <c r="AP4" i="18"/>
  <c r="AP8" i="18"/>
  <c r="AQ9" i="18"/>
  <c r="AR14" i="18"/>
  <c r="AQ4" i="18"/>
  <c r="AG8" i="18"/>
  <c r="AO20" i="18" s="1"/>
  <c r="AX8" i="18" s="1"/>
  <c r="AQ8" i="18"/>
  <c r="AH9" i="18"/>
  <c r="AP9" i="18" s="1"/>
  <c r="AY7" i="18" s="1"/>
  <c r="AG12" i="18"/>
  <c r="AG15" i="18"/>
  <c r="AQ15" i="18"/>
  <c r="AP17" i="18"/>
  <c r="AP18" i="18"/>
  <c r="AR8" i="18"/>
  <c r="AQ10" i="18"/>
  <c r="AQ5" i="18"/>
  <c r="AP6" i="18"/>
  <c r="AQ7" i="18"/>
  <c r="AQ13" i="18"/>
  <c r="AR18" i="18"/>
  <c r="AJ21" i="18"/>
  <c r="AR20" i="18"/>
  <c r="BA8" i="18" s="1"/>
  <c r="AR19" i="18"/>
  <c r="AR17" i="18"/>
  <c r="AR16" i="18"/>
  <c r="AP7" i="18"/>
  <c r="AY6" i="18" s="1"/>
  <c r="AR9" i="18"/>
  <c r="AP10" i="18"/>
  <c r="AQ12" i="18"/>
  <c r="AP5" i="18"/>
  <c r="AN7" i="18"/>
  <c r="AG9" i="18"/>
  <c r="AR12" i="18"/>
  <c r="AP13" i="18"/>
  <c r="AR15" i="18"/>
  <c r="AQ16" i="18"/>
  <c r="AQ19" i="18"/>
  <c r="AQ20" i="18"/>
  <c r="AF4" i="18"/>
  <c r="AG4" i="18"/>
  <c r="V1" i="17"/>
  <c r="AV1" i="17"/>
  <c r="BV1" i="17"/>
  <c r="W2" i="17"/>
  <c r="X2" i="17"/>
  <c r="Y2" i="17"/>
  <c r="AY2" i="17" s="1"/>
  <c r="Z2" i="17"/>
  <c r="AA2" i="17"/>
  <c r="BA2" i="17" s="1"/>
  <c r="AB2" i="17"/>
  <c r="BB2" i="17" s="1"/>
  <c r="AC2" i="17"/>
  <c r="AD2" i="17"/>
  <c r="CD2" i="17" s="1"/>
  <c r="AE2" i="17"/>
  <c r="BE2" i="17" s="1"/>
  <c r="AF2" i="17"/>
  <c r="BF2" i="17" s="1"/>
  <c r="AG2" i="17"/>
  <c r="BG2" i="17" s="1"/>
  <c r="AH2" i="17"/>
  <c r="BH2" i="17" s="1"/>
  <c r="AI2" i="17"/>
  <c r="AJ2" i="17"/>
  <c r="AK2" i="17"/>
  <c r="CK2" i="17" s="1"/>
  <c r="AL2" i="17"/>
  <c r="AM2" i="17"/>
  <c r="BM2" i="17" s="1"/>
  <c r="AN2" i="17"/>
  <c r="AO2" i="17"/>
  <c r="AP2" i="17"/>
  <c r="AQ2" i="17"/>
  <c r="BQ2" i="17" s="1"/>
  <c r="AR2" i="17"/>
  <c r="AZ2" i="17"/>
  <c r="BL2" i="17"/>
  <c r="BR2" i="17"/>
  <c r="BS2" i="17"/>
  <c r="BZ2" i="17"/>
  <c r="CA2" i="17"/>
  <c r="CF2" i="17"/>
  <c r="CL2" i="17"/>
  <c r="CM2" i="17"/>
  <c r="CR2" i="17"/>
  <c r="CS2" i="17"/>
  <c r="W3" i="17"/>
  <c r="X3" i="17"/>
  <c r="Y3" i="17"/>
  <c r="Z3" i="17"/>
  <c r="AA3" i="17"/>
  <c r="AB3" i="17"/>
  <c r="AC3" i="17"/>
  <c r="AD3" i="17"/>
  <c r="AE3" i="17"/>
  <c r="AF3" i="17"/>
  <c r="AG3" i="17"/>
  <c r="AH3" i="17"/>
  <c r="AI3" i="17"/>
  <c r="AJ3" i="17"/>
  <c r="AK3" i="17"/>
  <c r="AL3" i="17"/>
  <c r="AM3" i="17"/>
  <c r="AN3" i="17"/>
  <c r="AO3" i="17"/>
  <c r="AP3" i="17"/>
  <c r="AQ3" i="17"/>
  <c r="AR3" i="17"/>
  <c r="AS3" i="17"/>
  <c r="AT3" i="17"/>
  <c r="W4" i="17"/>
  <c r="X4" i="17"/>
  <c r="Y4" i="17"/>
  <c r="Z4" i="17"/>
  <c r="AA4" i="17"/>
  <c r="AB4" i="17"/>
  <c r="AC4" i="17"/>
  <c r="AD4" i="17"/>
  <c r="AE4" i="17"/>
  <c r="AF4" i="17"/>
  <c r="AG4" i="17"/>
  <c r="BG4" i="17" s="1"/>
  <c r="AH4" i="17"/>
  <c r="AI4" i="17"/>
  <c r="AJ4" i="17"/>
  <c r="AK4" i="17"/>
  <c r="AL4" i="17"/>
  <c r="AM4" i="17"/>
  <c r="AN4" i="17"/>
  <c r="AO4" i="17"/>
  <c r="AP4" i="17"/>
  <c r="AQ4" i="17"/>
  <c r="AR4" i="17"/>
  <c r="AS4" i="17"/>
  <c r="AT4" i="17"/>
  <c r="W5" i="17"/>
  <c r="X5" i="17"/>
  <c r="Y5" i="17"/>
  <c r="Z5" i="17"/>
  <c r="AA5" i="17"/>
  <c r="AB5" i="17"/>
  <c r="AC5" i="17"/>
  <c r="AD5" i="17"/>
  <c r="AE5" i="17"/>
  <c r="AF5" i="17"/>
  <c r="AG5" i="17"/>
  <c r="AH5" i="17"/>
  <c r="BH5" i="17" s="1"/>
  <c r="AI5" i="17"/>
  <c r="AJ5" i="17"/>
  <c r="AK5" i="17"/>
  <c r="AL5" i="17"/>
  <c r="AM5" i="17"/>
  <c r="AN5" i="17"/>
  <c r="AO5" i="17"/>
  <c r="AP5" i="17"/>
  <c r="AQ5" i="17"/>
  <c r="AR5" i="17"/>
  <c r="AS5" i="17"/>
  <c r="AT5" i="17"/>
  <c r="W6" i="17"/>
  <c r="X6" i="17"/>
  <c r="Y6" i="17"/>
  <c r="Z6" i="17"/>
  <c r="AA6" i="17"/>
  <c r="AB6" i="17"/>
  <c r="AC6" i="17"/>
  <c r="AD6" i="17"/>
  <c r="AE6" i="17"/>
  <c r="AF6" i="17"/>
  <c r="AG6" i="17"/>
  <c r="AH6" i="17"/>
  <c r="AI6" i="17"/>
  <c r="AJ6" i="17"/>
  <c r="AK6" i="17"/>
  <c r="AL6" i="17"/>
  <c r="AM6" i="17"/>
  <c r="AN6" i="17"/>
  <c r="AO6" i="17"/>
  <c r="AP6" i="17"/>
  <c r="AQ6" i="17"/>
  <c r="AR6" i="17"/>
  <c r="AS6" i="17"/>
  <c r="AT6" i="17"/>
  <c r="W7" i="17"/>
  <c r="X7" i="17"/>
  <c r="Y7" i="17"/>
  <c r="Z7" i="17"/>
  <c r="AA7" i="17"/>
  <c r="AB7" i="17"/>
  <c r="AC7" i="17"/>
  <c r="AD7" i="17"/>
  <c r="AE7" i="17"/>
  <c r="AF7" i="17"/>
  <c r="AG7" i="17"/>
  <c r="AH7" i="17"/>
  <c r="AI7" i="17"/>
  <c r="AJ7" i="17"/>
  <c r="AK7" i="17"/>
  <c r="AL7" i="17"/>
  <c r="AM7" i="17"/>
  <c r="AN7" i="17"/>
  <c r="AO7" i="17"/>
  <c r="AP7" i="17"/>
  <c r="AQ7" i="17"/>
  <c r="AR7" i="17"/>
  <c r="AS7" i="17"/>
  <c r="AT7" i="17"/>
  <c r="BH7" i="17"/>
  <c r="W8" i="17"/>
  <c r="X8" i="17"/>
  <c r="Y8" i="17"/>
  <c r="Z8" i="17"/>
  <c r="AA8" i="17"/>
  <c r="AB8" i="17"/>
  <c r="AC8" i="17"/>
  <c r="AD8" i="17"/>
  <c r="AE8" i="17"/>
  <c r="AF8" i="17"/>
  <c r="AG8" i="17"/>
  <c r="AH8" i="17"/>
  <c r="BH8" i="17" s="1"/>
  <c r="AI8" i="17"/>
  <c r="AJ8" i="17"/>
  <c r="AK8" i="17"/>
  <c r="AL8" i="17"/>
  <c r="AM8" i="17"/>
  <c r="AN8" i="17"/>
  <c r="AO8" i="17"/>
  <c r="AP8" i="17"/>
  <c r="AQ8" i="17"/>
  <c r="AR8" i="17"/>
  <c r="AS8" i="17"/>
  <c r="AT8" i="17"/>
  <c r="CY8" i="17"/>
  <c r="W9" i="17"/>
  <c r="X9" i="17"/>
  <c r="Y9" i="17"/>
  <c r="Z9" i="17"/>
  <c r="AA9" i="17"/>
  <c r="AB9" i="17"/>
  <c r="BB9" i="17" s="1"/>
  <c r="AC9" i="17"/>
  <c r="AD9" i="17"/>
  <c r="AE9" i="17"/>
  <c r="AF9" i="17"/>
  <c r="AG9" i="17"/>
  <c r="AH9" i="17"/>
  <c r="AI9" i="17"/>
  <c r="AJ9" i="17"/>
  <c r="AK9" i="17"/>
  <c r="AL9" i="17"/>
  <c r="AM9" i="17"/>
  <c r="AN9" i="17"/>
  <c r="AO9" i="17"/>
  <c r="AP9" i="17"/>
  <c r="AQ9" i="17"/>
  <c r="AR9" i="17"/>
  <c r="AS9" i="17"/>
  <c r="AT9"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BS10" i="17" s="1"/>
  <c r="AT10"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W12" i="17"/>
  <c r="AW12" i="17" s="1"/>
  <c r="X12" i="17"/>
  <c r="Y12" i="17"/>
  <c r="Z12" i="17"/>
  <c r="AA12" i="17"/>
  <c r="AB12" i="17"/>
  <c r="AC12" i="17"/>
  <c r="BC12" i="17" s="1"/>
  <c r="AD12" i="17"/>
  <c r="AE12" i="17"/>
  <c r="AF12" i="17"/>
  <c r="AG12" i="17"/>
  <c r="AH12" i="17"/>
  <c r="AI12" i="17"/>
  <c r="AJ12" i="17"/>
  <c r="AK12" i="17"/>
  <c r="AL12" i="17"/>
  <c r="AM12" i="17"/>
  <c r="AN12" i="17"/>
  <c r="AO12" i="17"/>
  <c r="BO12" i="17" s="1"/>
  <c r="AP12" i="17"/>
  <c r="AQ12" i="17"/>
  <c r="AR12" i="17"/>
  <c r="AS12" i="17"/>
  <c r="AT12" i="17"/>
  <c r="BN12" i="17"/>
  <c r="W13" i="17"/>
  <c r="X13" i="17"/>
  <c r="Y13" i="17"/>
  <c r="Z13" i="17"/>
  <c r="AA13" i="17"/>
  <c r="AB13" i="17"/>
  <c r="AC13" i="17"/>
  <c r="AD13" i="17"/>
  <c r="AE13" i="17"/>
  <c r="AF13" i="17"/>
  <c r="AG13" i="17"/>
  <c r="AH13" i="17"/>
  <c r="BH13" i="17" s="1"/>
  <c r="AI13" i="17"/>
  <c r="AJ13" i="17"/>
  <c r="AK13" i="17"/>
  <c r="AL13" i="17"/>
  <c r="AM13" i="17"/>
  <c r="AN13" i="17"/>
  <c r="AO13" i="17"/>
  <c r="AP13" i="17"/>
  <c r="AQ13" i="17"/>
  <c r="AR13" i="17"/>
  <c r="AS13" i="17"/>
  <c r="AT13" i="17"/>
  <c r="BT13" i="17" s="1"/>
  <c r="W14" i="17"/>
  <c r="X14" i="17"/>
  <c r="Y14" i="17"/>
  <c r="Z14" i="17"/>
  <c r="AA14" i="17"/>
  <c r="AB14" i="17"/>
  <c r="AC14" i="17"/>
  <c r="AD14" i="17"/>
  <c r="AE14" i="17"/>
  <c r="AF14" i="17"/>
  <c r="AG14" i="17"/>
  <c r="AH14" i="17"/>
  <c r="AI14" i="17"/>
  <c r="AJ14" i="17"/>
  <c r="AK14" i="17"/>
  <c r="AL14" i="17"/>
  <c r="AM14" i="17"/>
  <c r="AN14" i="17"/>
  <c r="BN14" i="17" s="1"/>
  <c r="AO14" i="17"/>
  <c r="AP14" i="17"/>
  <c r="AQ14" i="17"/>
  <c r="AR14" i="17"/>
  <c r="AS14" i="17"/>
  <c r="AT14" i="17"/>
  <c r="BI14" i="17"/>
  <c r="W15" i="17"/>
  <c r="X15" i="17"/>
  <c r="Y15" i="17"/>
  <c r="Z15" i="17"/>
  <c r="AA15" i="17"/>
  <c r="BA15" i="17" s="1"/>
  <c r="AB15" i="17"/>
  <c r="AC15" i="17"/>
  <c r="AD15" i="17"/>
  <c r="AE15" i="17"/>
  <c r="AF15" i="17"/>
  <c r="AG15" i="17"/>
  <c r="AH15" i="17"/>
  <c r="AI15" i="17"/>
  <c r="AJ15" i="17"/>
  <c r="AK15" i="17"/>
  <c r="AL15" i="17"/>
  <c r="AM15" i="17"/>
  <c r="AN15" i="17"/>
  <c r="AO15" i="17"/>
  <c r="AP15" i="17"/>
  <c r="AQ15" i="17"/>
  <c r="AR15" i="17"/>
  <c r="AS15" i="17"/>
  <c r="AT15" i="17"/>
  <c r="BT15" i="17"/>
  <c r="W16" i="17"/>
  <c r="X16" i="17"/>
  <c r="Y16" i="17"/>
  <c r="Z16" i="17"/>
  <c r="AA16" i="17"/>
  <c r="AB16" i="17"/>
  <c r="BB16" i="17" s="1"/>
  <c r="AC16" i="17"/>
  <c r="AD16" i="17"/>
  <c r="AE16" i="17"/>
  <c r="AF16" i="17"/>
  <c r="AG16" i="17"/>
  <c r="AH16" i="17"/>
  <c r="BH16" i="17" s="1"/>
  <c r="AI16" i="17"/>
  <c r="AJ16" i="17"/>
  <c r="AK16" i="17"/>
  <c r="AL16" i="17"/>
  <c r="AM16" i="17"/>
  <c r="AN16" i="17"/>
  <c r="BN16" i="17" s="1"/>
  <c r="AO16" i="17"/>
  <c r="AP16" i="17"/>
  <c r="AQ16" i="17"/>
  <c r="AR16" i="17"/>
  <c r="AS16" i="17"/>
  <c r="AT16" i="17"/>
  <c r="W17" i="17"/>
  <c r="X17" i="17"/>
  <c r="Y17" i="17"/>
  <c r="Z17" i="17"/>
  <c r="AA17" i="17"/>
  <c r="AB17" i="17"/>
  <c r="AC17" i="17"/>
  <c r="BC17" i="17" s="1"/>
  <c r="AD17" i="17"/>
  <c r="AE17" i="17"/>
  <c r="AF17" i="17"/>
  <c r="AG17" i="17"/>
  <c r="AH17" i="17"/>
  <c r="BH17" i="17" s="1"/>
  <c r="AI17" i="17"/>
  <c r="BI17" i="17" s="1"/>
  <c r="AJ17" i="17"/>
  <c r="AK17" i="17"/>
  <c r="AL17" i="17"/>
  <c r="AM17" i="17"/>
  <c r="AN17" i="17"/>
  <c r="BN17" i="17" s="1"/>
  <c r="AO17" i="17"/>
  <c r="AP17" i="17"/>
  <c r="AQ17" i="17"/>
  <c r="AR17" i="17"/>
  <c r="AS17" i="17"/>
  <c r="AT17" i="17"/>
  <c r="BT17" i="17" s="1"/>
  <c r="BB17" i="17"/>
  <c r="W18" i="17"/>
  <c r="X18" i="17"/>
  <c r="Y18" i="17"/>
  <c r="Z18" i="17"/>
  <c r="AA18" i="17"/>
  <c r="AB18" i="17"/>
  <c r="AC18" i="17"/>
  <c r="AD18" i="17"/>
  <c r="AE18" i="17"/>
  <c r="AF18" i="17"/>
  <c r="AG18" i="17"/>
  <c r="AH18" i="17"/>
  <c r="AI18" i="17"/>
  <c r="AJ18" i="17"/>
  <c r="AK18" i="17"/>
  <c r="AL18" i="17"/>
  <c r="AM18" i="17"/>
  <c r="AN18" i="17"/>
  <c r="AO18" i="17"/>
  <c r="AP18" i="17"/>
  <c r="AQ18" i="17"/>
  <c r="AR18" i="17"/>
  <c r="AS18" i="17"/>
  <c r="AT18" i="17"/>
  <c r="W19" i="17"/>
  <c r="AW14" i="17" s="1"/>
  <c r="X19" i="17"/>
  <c r="Y19" i="17"/>
  <c r="Z19" i="17"/>
  <c r="AZ15" i="17" s="1"/>
  <c r="AA19" i="17"/>
  <c r="AB19" i="17"/>
  <c r="BB12" i="17" s="1"/>
  <c r="AC19" i="17"/>
  <c r="AD19" i="17"/>
  <c r="BD17" i="17" s="1"/>
  <c r="AE19" i="17"/>
  <c r="AF19" i="17"/>
  <c r="AG19" i="17"/>
  <c r="AH19" i="17"/>
  <c r="BH6" i="17" s="1"/>
  <c r="AI19" i="17"/>
  <c r="AJ19" i="17"/>
  <c r="AK19" i="17"/>
  <c r="AL19" i="17"/>
  <c r="AM19" i="17"/>
  <c r="AN19" i="17"/>
  <c r="AO19" i="17"/>
  <c r="BO18" i="17" s="1"/>
  <c r="AP19" i="17"/>
  <c r="BP16" i="17" s="1"/>
  <c r="AQ19" i="17"/>
  <c r="BQ18" i="17" s="1"/>
  <c r="AR19" i="17"/>
  <c r="AS19" i="17"/>
  <c r="BS16" i="17" s="1"/>
  <c r="AT19" i="17"/>
  <c r="BR11" i="17" l="1"/>
  <c r="BM3" i="17"/>
  <c r="BG15" i="17"/>
  <c r="BA8" i="17"/>
  <c r="BI18" i="17"/>
  <c r="BO14" i="17"/>
  <c r="BC13" i="17"/>
  <c r="CQ2" i="17"/>
  <c r="CE2" i="17"/>
  <c r="BQ9" i="17"/>
  <c r="BK2" i="17"/>
  <c r="AX18" i="17"/>
  <c r="BR18" i="17"/>
  <c r="BF18" i="17"/>
  <c r="BG16" i="17"/>
  <c r="BA16" i="17"/>
  <c r="BI15" i="17"/>
  <c r="BT12" i="17"/>
  <c r="BH10" i="17"/>
  <c r="BY2" i="17"/>
  <c r="BC11" i="17"/>
  <c r="AW16" i="17"/>
  <c r="BB15" i="17"/>
  <c r="AY14" i="17"/>
  <c r="BG11" i="17"/>
  <c r="BH4" i="17"/>
  <c r="CG2" i="17"/>
  <c r="AP13" i="22"/>
  <c r="AY6" i="22" s="1"/>
  <c r="AN14" i="22"/>
  <c r="AP6" i="22"/>
  <c r="AP15" i="22"/>
  <c r="AN15" i="22"/>
  <c r="AP12" i="22"/>
  <c r="AP8" i="22"/>
  <c r="AP17" i="22"/>
  <c r="AP10" i="22"/>
  <c r="AN20" i="22"/>
  <c r="AW8" i="22" s="1"/>
  <c r="AN12" i="22"/>
  <c r="AP14" i="22"/>
  <c r="AP7" i="22"/>
  <c r="AP19" i="22"/>
  <c r="AP20" i="22"/>
  <c r="AP16" i="22"/>
  <c r="AP9" i="22"/>
  <c r="AY38" i="21"/>
  <c r="AM45" i="21"/>
  <c r="AM42" i="21"/>
  <c r="AV37" i="21" s="1"/>
  <c r="AG52" i="21"/>
  <c r="AQ51" i="21"/>
  <c r="AQ49" i="21"/>
  <c r="AM51" i="21"/>
  <c r="AM49" i="21"/>
  <c r="AI52" i="21"/>
  <c r="AO42" i="21"/>
  <c r="AN18" i="21"/>
  <c r="AN17" i="21"/>
  <c r="AO20" i="21"/>
  <c r="AO19" i="21"/>
  <c r="AO18" i="21"/>
  <c r="AO14" i="21"/>
  <c r="AQ12" i="21"/>
  <c r="AF21" i="21"/>
  <c r="AN14" i="21"/>
  <c r="AQ17" i="21"/>
  <c r="AO17" i="21"/>
  <c r="AO16" i="21"/>
  <c r="AG21" i="21"/>
  <c r="AN12" i="21"/>
  <c r="AQ15" i="21"/>
  <c r="AO15" i="21"/>
  <c r="AO12" i="21"/>
  <c r="AN11" i="21"/>
  <c r="AW6" i="21" s="1"/>
  <c r="AN10" i="21"/>
  <c r="AO13" i="21"/>
  <c r="AO10" i="21"/>
  <c r="AM19" i="21"/>
  <c r="AM20" i="21"/>
  <c r="AV8" i="21" s="1"/>
  <c r="AM5" i="21"/>
  <c r="AE21" i="21"/>
  <c r="AN20" i="21"/>
  <c r="AN8" i="21"/>
  <c r="AO11" i="21"/>
  <c r="AN19" i="21"/>
  <c r="AN15" i="21"/>
  <c r="AQ18" i="18"/>
  <c r="AO14" i="18"/>
  <c r="AO19" i="18"/>
  <c r="AP12" i="18"/>
  <c r="AO6" i="18"/>
  <c r="AQ17" i="18"/>
  <c r="AO5" i="19"/>
  <c r="AO10" i="19"/>
  <c r="AP11" i="19"/>
  <c r="AP17" i="19"/>
  <c r="AO11" i="19"/>
  <c r="AO6" i="19"/>
  <c r="AO9" i="19"/>
  <c r="AG19" i="19"/>
  <c r="AT8" i="19"/>
  <c r="AO15" i="19"/>
  <c r="AO12" i="19"/>
  <c r="AO17" i="19"/>
  <c r="AV8" i="19"/>
  <c r="AU8" i="19"/>
  <c r="AO14" i="19"/>
  <c r="AO18" i="19"/>
  <c r="AX8" i="19" s="1"/>
  <c r="DC8" i="20"/>
  <c r="CD17" i="20"/>
  <c r="AV21" i="20"/>
  <c r="BM21" i="20"/>
  <c r="CK20" i="20"/>
  <c r="CA11" i="20"/>
  <c r="BX11" i="20"/>
  <c r="BZ20" i="20"/>
  <c r="CC20" i="20"/>
  <c r="DB8" i="20" s="1"/>
  <c r="CJ12" i="20"/>
  <c r="CD19" i="20"/>
  <c r="CL18" i="20"/>
  <c r="CL10" i="20"/>
  <c r="CL17" i="20"/>
  <c r="CF12" i="20"/>
  <c r="CF19" i="20"/>
  <c r="CE20" i="20"/>
  <c r="CE13" i="20"/>
  <c r="DD6" i="20" s="1"/>
  <c r="BT20" i="20"/>
  <c r="BT13" i="20"/>
  <c r="CK18" i="20"/>
  <c r="BS19" i="20"/>
  <c r="BS15" i="20"/>
  <c r="CK16" i="20"/>
  <c r="CG12" i="20"/>
  <c r="CA16" i="20"/>
  <c r="BY14" i="20"/>
  <c r="BY18" i="20"/>
  <c r="BX14" i="20"/>
  <c r="BT10" i="20"/>
  <c r="BW19" i="20"/>
  <c r="BZ8" i="20"/>
  <c r="BZ18" i="20"/>
  <c r="BZ17" i="20"/>
  <c r="CD15" i="20"/>
  <c r="CF17" i="20"/>
  <c r="BZ12" i="20"/>
  <c r="BZ15" i="20"/>
  <c r="BF21" i="20"/>
  <c r="CL20" i="20"/>
  <c r="CL19" i="20"/>
  <c r="CF16" i="20"/>
  <c r="BX18" i="20"/>
  <c r="BG21" i="20"/>
  <c r="CE14" i="20"/>
  <c r="BT8" i="20"/>
  <c r="BT15" i="20"/>
  <c r="BS17" i="20"/>
  <c r="AU21" i="20"/>
  <c r="CG18" i="20"/>
  <c r="BU18" i="20"/>
  <c r="BA21" i="20"/>
  <c r="BY15" i="20"/>
  <c r="BX9" i="20"/>
  <c r="BZ6" i="20"/>
  <c r="BZ10" i="20"/>
  <c r="BZ19" i="20"/>
  <c r="BY17" i="20"/>
  <c r="CA18" i="20"/>
  <c r="BZ16" i="20"/>
  <c r="BS14" i="20"/>
  <c r="CD13" i="20"/>
  <c r="BC21" i="20"/>
  <c r="BX12" i="20"/>
  <c r="AY21" i="20"/>
  <c r="BB21" i="20"/>
  <c r="CD16" i="20"/>
  <c r="CL14" i="20"/>
  <c r="BT16" i="20"/>
  <c r="CF20" i="20"/>
  <c r="DE8" i="20" s="1"/>
  <c r="CA14" i="20"/>
  <c r="BT12" i="20"/>
  <c r="BS13" i="20"/>
  <c r="CA12" i="20"/>
  <c r="CZ6" i="20" s="1"/>
  <c r="AZ21" i="20"/>
  <c r="BZ7" i="20"/>
  <c r="BZ9" i="20"/>
  <c r="AN19" i="22"/>
  <c r="AN18" i="22"/>
  <c r="AF21" i="22"/>
  <c r="AY8" i="22"/>
  <c r="AO20" i="22"/>
  <c r="AX8" i="22" s="1"/>
  <c r="AO18" i="22"/>
  <c r="AO16" i="22"/>
  <c r="AO14" i="22"/>
  <c r="AO12" i="22"/>
  <c r="AO10" i="22"/>
  <c r="AO5" i="22"/>
  <c r="AG21" i="22"/>
  <c r="AO19" i="22"/>
  <c r="AO17" i="22"/>
  <c r="AO15" i="22"/>
  <c r="AO13" i="22"/>
  <c r="AO11" i="22"/>
  <c r="AX6" i="22" s="1"/>
  <c r="AO9" i="22"/>
  <c r="AO7" i="22"/>
  <c r="AO8" i="22"/>
  <c r="AO6" i="22"/>
  <c r="AO45" i="21"/>
  <c r="AY39" i="21"/>
  <c r="AQ13" i="21"/>
  <c r="AZ39" i="21"/>
  <c r="AX8" i="21"/>
  <c r="AO50" i="21"/>
  <c r="AO43" i="21"/>
  <c r="AO40" i="21"/>
  <c r="AO47" i="21"/>
  <c r="AO48" i="21"/>
  <c r="AQ10" i="21"/>
  <c r="AI21" i="21"/>
  <c r="AQ11" i="21"/>
  <c r="AY7" i="21"/>
  <c r="AO44" i="21"/>
  <c r="AO41" i="21"/>
  <c r="AO38" i="21"/>
  <c r="AQ9" i="21"/>
  <c r="AN38" i="21"/>
  <c r="AN40" i="21"/>
  <c r="AN42" i="21"/>
  <c r="AW37" i="21" s="1"/>
  <c r="AN44" i="21"/>
  <c r="AN46" i="21"/>
  <c r="AN48" i="21"/>
  <c r="AN50" i="21"/>
  <c r="AN36" i="21"/>
  <c r="AF52" i="21"/>
  <c r="AN39" i="21"/>
  <c r="AN37" i="21"/>
  <c r="AN41" i="21"/>
  <c r="AN51" i="21"/>
  <c r="AW39" i="21" s="1"/>
  <c r="AN43" i="21"/>
  <c r="AN45" i="21"/>
  <c r="AN47" i="21"/>
  <c r="AN49" i="21"/>
  <c r="AQ16" i="21"/>
  <c r="AO51" i="21"/>
  <c r="AX39" i="21" s="1"/>
  <c r="AO39" i="21"/>
  <c r="AX37" i="21" s="1"/>
  <c r="AO46" i="21"/>
  <c r="AQ19" i="21"/>
  <c r="AQ18" i="21"/>
  <c r="AY8" i="21"/>
  <c r="AQ14" i="21"/>
  <c r="AO49" i="21"/>
  <c r="CM10" i="20"/>
  <c r="BU20" i="20"/>
  <c r="CG20" i="20"/>
  <c r="DG7" i="20"/>
  <c r="CJ20" i="20"/>
  <c r="CM20" i="20"/>
  <c r="CM12" i="20"/>
  <c r="CG13" i="20"/>
  <c r="BU14" i="20"/>
  <c r="BX17" i="20"/>
  <c r="BX16" i="20"/>
  <c r="CI20" i="20"/>
  <c r="DH8" i="20" s="1"/>
  <c r="CC17" i="20"/>
  <c r="BE21" i="20"/>
  <c r="BU13" i="20"/>
  <c r="DA7" i="20"/>
  <c r="DA8" i="20"/>
  <c r="CJ13" i="20"/>
  <c r="CJ15" i="20"/>
  <c r="BO21" i="20"/>
  <c r="CM17" i="20"/>
  <c r="CG19" i="20"/>
  <c r="CG11" i="20"/>
  <c r="CA13" i="20"/>
  <c r="CZ7" i="20" s="1"/>
  <c r="CA20" i="20"/>
  <c r="CZ8" i="20" s="1"/>
  <c r="BU15" i="20"/>
  <c r="BU19" i="20"/>
  <c r="BX20" i="20"/>
  <c r="CA19" i="20"/>
  <c r="BK21" i="20"/>
  <c r="CC15" i="20"/>
  <c r="CJ14" i="20"/>
  <c r="CM15" i="20"/>
  <c r="CJ16" i="20"/>
  <c r="CJ11" i="20"/>
  <c r="DI7" i="20" s="1"/>
  <c r="CM13" i="20"/>
  <c r="CC14" i="20"/>
  <c r="CJ19" i="20"/>
  <c r="CJ17" i="20"/>
  <c r="CM18" i="20"/>
  <c r="CM16" i="20"/>
  <c r="CG17" i="20"/>
  <c r="CG10" i="20"/>
  <c r="BU11" i="20"/>
  <c r="BU17" i="20"/>
  <c r="CI19" i="20"/>
  <c r="CC19" i="20"/>
  <c r="CC16" i="20"/>
  <c r="DG8" i="20"/>
  <c r="BL21" i="20"/>
  <c r="CM11" i="20"/>
  <c r="CM19" i="20"/>
  <c r="CG15" i="20"/>
  <c r="BI21" i="20"/>
  <c r="CA10" i="20"/>
  <c r="BU16" i="20"/>
  <c r="AW21" i="20"/>
  <c r="CC18" i="20"/>
  <c r="CJ18" i="20"/>
  <c r="AS7" i="19"/>
  <c r="AU7" i="19"/>
  <c r="AV7" i="19"/>
  <c r="AT7" i="19"/>
  <c r="AS8" i="19"/>
  <c r="AW8" i="19"/>
  <c r="AO15" i="18"/>
  <c r="AO18" i="18"/>
  <c r="AO12" i="18"/>
  <c r="AP16" i="18"/>
  <c r="AO17" i="18"/>
  <c r="AO10" i="18"/>
  <c r="AW7" i="18"/>
  <c r="AO16" i="18"/>
  <c r="AO11" i="18"/>
  <c r="AW8" i="18"/>
  <c r="AH21" i="18"/>
  <c r="AP15" i="18"/>
  <c r="AG21" i="18"/>
  <c r="AP19" i="18"/>
  <c r="AO8" i="18"/>
  <c r="AP11" i="18"/>
  <c r="AP20" i="18"/>
  <c r="AY8" i="18" s="1"/>
  <c r="AO13" i="18"/>
  <c r="AP14" i="18"/>
  <c r="BM18" i="17"/>
  <c r="BM17" i="17"/>
  <c r="BD18" i="17"/>
  <c r="BR15" i="17"/>
  <c r="BF15" i="17"/>
  <c r="BS7" i="17"/>
  <c r="BM7" i="17"/>
  <c r="BG7" i="17"/>
  <c r="BA7" i="17"/>
  <c r="AW18" i="17"/>
  <c r="BC18" i="17"/>
  <c r="BF7" i="17"/>
  <c r="BS6" i="17"/>
  <c r="BM6" i="17"/>
  <c r="BG6" i="17"/>
  <c r="BA6" i="17"/>
  <c r="BT16" i="17"/>
  <c r="BN3" i="17"/>
  <c r="BH14" i="17"/>
  <c r="BB3" i="17"/>
  <c r="CB3" i="17" s="1"/>
  <c r="BT18" i="17"/>
  <c r="BN18" i="17"/>
  <c r="BH18" i="17"/>
  <c r="BB18" i="17"/>
  <c r="BO16" i="17"/>
  <c r="BI16" i="17"/>
  <c r="BC16" i="17"/>
  <c r="BF6" i="17"/>
  <c r="BS5" i="17"/>
  <c r="BM5" i="17"/>
  <c r="BG5" i="17"/>
  <c r="BA5" i="17"/>
  <c r="BA18" i="17"/>
  <c r="BG10" i="17"/>
  <c r="BF9" i="17"/>
  <c r="BD2" i="17"/>
  <c r="BS15" i="17"/>
  <c r="BG17" i="17"/>
  <c r="BA10" i="17"/>
  <c r="BG18" i="17"/>
  <c r="BS18" i="17"/>
  <c r="BS17" i="17"/>
  <c r="BA17" i="17"/>
  <c r="BM15" i="17"/>
  <c r="BP18" i="17"/>
  <c r="BL15" i="17"/>
  <c r="BI12" i="17"/>
  <c r="BR9" i="17"/>
  <c r="BL9" i="17"/>
  <c r="AZ9" i="17"/>
  <c r="BL3" i="17"/>
  <c r="DM3" i="17"/>
  <c r="BL4" i="17"/>
  <c r="BL11" i="17"/>
  <c r="BL10" i="17"/>
  <c r="BL16" i="17"/>
  <c r="AZ3" i="17"/>
  <c r="DA3" i="17"/>
  <c r="AZ4" i="17"/>
  <c r="AZ11" i="17"/>
  <c r="AZ10" i="17"/>
  <c r="BL18" i="17"/>
  <c r="BF17" i="17"/>
  <c r="BQ15" i="17"/>
  <c r="BK15" i="17"/>
  <c r="BE15" i="17"/>
  <c r="AY15" i="17"/>
  <c r="AZ14" i="17"/>
  <c r="BQ14" i="17"/>
  <c r="BK14" i="17"/>
  <c r="BE14" i="17"/>
  <c r="BQ11" i="17"/>
  <c r="BK11" i="17"/>
  <c r="BE11" i="17"/>
  <c r="AY11" i="17"/>
  <c r="BK9" i="17"/>
  <c r="BC8" i="17"/>
  <c r="BR7" i="17"/>
  <c r="BL7" i="17"/>
  <c r="AZ7" i="17"/>
  <c r="BR6" i="17"/>
  <c r="BL6" i="17"/>
  <c r="AZ6" i="17"/>
  <c r="CP2" i="17"/>
  <c r="BP2" i="17"/>
  <c r="CJ2" i="17"/>
  <c r="BJ2" i="17"/>
  <c r="BR3" i="17"/>
  <c r="DS3" i="17"/>
  <c r="BR4" i="17"/>
  <c r="BR16" i="17"/>
  <c r="BR14" i="17"/>
  <c r="BR10" i="17"/>
  <c r="BF3" i="17"/>
  <c r="DG3" i="17"/>
  <c r="BF4" i="17"/>
  <c r="BF12" i="17"/>
  <c r="BF14" i="17"/>
  <c r="BF5" i="17"/>
  <c r="BF16" i="17"/>
  <c r="AZ18" i="17"/>
  <c r="AZ17" i="17"/>
  <c r="BQ3" i="17"/>
  <c r="DR3" i="17"/>
  <c r="BQ4" i="17"/>
  <c r="BQ7" i="17"/>
  <c r="BQ8" i="17"/>
  <c r="BQ16" i="17"/>
  <c r="BQ17" i="17"/>
  <c r="BQ12" i="17"/>
  <c r="BQ5" i="17"/>
  <c r="BQ6" i="17"/>
  <c r="BQ13" i="17"/>
  <c r="BK3" i="17"/>
  <c r="DL3" i="17"/>
  <c r="BK4" i="17"/>
  <c r="BK7" i="17"/>
  <c r="BK8" i="17"/>
  <c r="BK6" i="17"/>
  <c r="BK16" i="17"/>
  <c r="BK17" i="17"/>
  <c r="BK12" i="17"/>
  <c r="BE3" i="17"/>
  <c r="DF3" i="17"/>
  <c r="BE4" i="17"/>
  <c r="BE7" i="17"/>
  <c r="BE8" i="17"/>
  <c r="BE16" i="17"/>
  <c r="BE17" i="17"/>
  <c r="BE12" i="17"/>
  <c r="BE5" i="17"/>
  <c r="AY3" i="17"/>
  <c r="CZ3" i="17"/>
  <c r="AY4" i="17"/>
  <c r="AY7" i="17"/>
  <c r="AY8" i="17"/>
  <c r="AY9" i="17"/>
  <c r="AY16" i="17"/>
  <c r="AY17" i="17"/>
  <c r="AY18" i="17"/>
  <c r="AY5" i="17"/>
  <c r="AY6" i="17"/>
  <c r="AY12" i="17"/>
  <c r="BK18" i="17"/>
  <c r="BR17" i="17"/>
  <c r="BF11" i="17"/>
  <c r="BE9" i="17"/>
  <c r="CO2" i="17"/>
  <c r="BO2" i="17"/>
  <c r="CI2" i="17"/>
  <c r="BI2" i="17"/>
  <c r="CC2" i="17"/>
  <c r="BC2" i="17"/>
  <c r="BJ3" i="17"/>
  <c r="DK3" i="17"/>
  <c r="BJ4" i="17"/>
  <c r="BJ5" i="17"/>
  <c r="BJ6" i="17"/>
  <c r="BJ9" i="17"/>
  <c r="BJ10" i="17"/>
  <c r="BJ11" i="17"/>
  <c r="BJ12" i="17"/>
  <c r="BJ13" i="17"/>
  <c r="BJ14" i="17"/>
  <c r="BJ15" i="17"/>
  <c r="BJ16" i="17"/>
  <c r="BJ18" i="17"/>
  <c r="BC14" i="17"/>
  <c r="BR13" i="17"/>
  <c r="BL13" i="17"/>
  <c r="BF13" i="17"/>
  <c r="AZ13" i="17"/>
  <c r="BL12" i="17"/>
  <c r="CM3" i="17"/>
  <c r="BD3" i="17"/>
  <c r="DE3" i="17"/>
  <c r="BD4" i="17"/>
  <c r="BD5" i="17"/>
  <c r="BD6" i="17"/>
  <c r="BD9" i="17"/>
  <c r="BD10" i="17"/>
  <c r="BD11" i="17"/>
  <c r="BD12" i="17"/>
  <c r="BD13" i="17"/>
  <c r="BD14" i="17"/>
  <c r="BD15" i="17"/>
  <c r="BD8" i="17"/>
  <c r="BD16" i="17"/>
  <c r="BP17" i="17"/>
  <c r="BI3" i="17"/>
  <c r="DJ3" i="17"/>
  <c r="BI4" i="17"/>
  <c r="BI11" i="17"/>
  <c r="AW3" i="17"/>
  <c r="CX3" i="17"/>
  <c r="AW4" i="17"/>
  <c r="AW11" i="17"/>
  <c r="AW13" i="17"/>
  <c r="AW15" i="17"/>
  <c r="AW9" i="17"/>
  <c r="AW8" i="17"/>
  <c r="AW6" i="17"/>
  <c r="AW7" i="17"/>
  <c r="AW10" i="17"/>
  <c r="AW5" i="17"/>
  <c r="BL17" i="17"/>
  <c r="BO17" i="17"/>
  <c r="BI13" i="17"/>
  <c r="BQ10" i="17"/>
  <c r="AY10" i="17"/>
  <c r="BR8" i="17"/>
  <c r="BF8" i="17"/>
  <c r="BE6" i="17"/>
  <c r="BP3" i="17"/>
  <c r="DQ3" i="17"/>
  <c r="BP4" i="17"/>
  <c r="BP5" i="17"/>
  <c r="BP6" i="17"/>
  <c r="BP9" i="17"/>
  <c r="BP10" i="17"/>
  <c r="BP11" i="17"/>
  <c r="BP12" i="17"/>
  <c r="BP13" i="17"/>
  <c r="BP14" i="17"/>
  <c r="BP15" i="17"/>
  <c r="BP7" i="17"/>
  <c r="AX3" i="17"/>
  <c r="CY3" i="17"/>
  <c r="AX4" i="17"/>
  <c r="AX5" i="17"/>
  <c r="AX6" i="17"/>
  <c r="AX9" i="17"/>
  <c r="AX10" i="17"/>
  <c r="AX11" i="17"/>
  <c r="AX8" i="17"/>
  <c r="AX12" i="17"/>
  <c r="AX13" i="17"/>
  <c r="AX14" i="17"/>
  <c r="AX15" i="17"/>
  <c r="AX7" i="17"/>
  <c r="AX16" i="17"/>
  <c r="AX17" i="17"/>
  <c r="BO3" i="17"/>
  <c r="DP3" i="17"/>
  <c r="BO4" i="17"/>
  <c r="BO13" i="17"/>
  <c r="BO6" i="17"/>
  <c r="BO7" i="17"/>
  <c r="BO15" i="17"/>
  <c r="BO9" i="17"/>
  <c r="BO5" i="17"/>
  <c r="BC3" i="17"/>
  <c r="DD3" i="17"/>
  <c r="BC4" i="17"/>
  <c r="BC15" i="17"/>
  <c r="AW17" i="17"/>
  <c r="BK13" i="17"/>
  <c r="AY13" i="17"/>
  <c r="BK10" i="17"/>
  <c r="BE10" i="17"/>
  <c r="BL8" i="17"/>
  <c r="AZ8" i="17"/>
  <c r="BD7" i="17"/>
  <c r="BE18" i="17"/>
  <c r="BJ17" i="17"/>
  <c r="AZ16" i="17"/>
  <c r="BJ8" i="17"/>
  <c r="CN3" i="17"/>
  <c r="BI5" i="17"/>
  <c r="BC5" i="17"/>
  <c r="BM4" i="17"/>
  <c r="CM5" i="17" s="1"/>
  <c r="DN4" i="17" s="1"/>
  <c r="DB3" i="17"/>
  <c r="BX2" i="17"/>
  <c r="AX2" i="17"/>
  <c r="BW2" i="17"/>
  <c r="AW2" i="17"/>
  <c r="BM16" i="17"/>
  <c r="BH15" i="17"/>
  <c r="BT14" i="17"/>
  <c r="BB14" i="17"/>
  <c r="BB13" i="17"/>
  <c r="BE13" i="17"/>
  <c r="BH12" i="17"/>
  <c r="BB11" i="17"/>
  <c r="BA9" i="17"/>
  <c r="BI9" i="17"/>
  <c r="BS8" i="17"/>
  <c r="BB7" i="17"/>
  <c r="BB6" i="17"/>
  <c r="BR5" i="17"/>
  <c r="BL5" i="17"/>
  <c r="AZ5" i="17"/>
  <c r="BB4" i="17"/>
  <c r="BT3" i="17"/>
  <c r="DU3" i="17"/>
  <c r="BT9" i="17"/>
  <c r="BT5" i="17"/>
  <c r="BT6" i="17"/>
  <c r="BT7" i="17"/>
  <c r="BN5" i="17"/>
  <c r="BN9" i="17"/>
  <c r="DO3" i="17"/>
  <c r="BN4" i="17"/>
  <c r="BN13" i="17"/>
  <c r="BH3" i="17"/>
  <c r="DI3" i="17"/>
  <c r="BH9" i="17"/>
  <c r="BN11" i="17"/>
  <c r="BT11" i="17"/>
  <c r="BH11" i="17"/>
  <c r="BO10" i="17"/>
  <c r="BI10" i="17"/>
  <c r="BC10" i="17"/>
  <c r="BM9" i="17"/>
  <c r="BN8" i="17"/>
  <c r="BP8" i="17"/>
  <c r="BI7" i="17"/>
  <c r="BC7" i="17"/>
  <c r="BI6" i="17"/>
  <c r="BC6" i="17"/>
  <c r="DN3" i="17"/>
  <c r="BS3" i="17"/>
  <c r="DT3" i="17"/>
  <c r="BS12" i="17"/>
  <c r="BS13" i="17"/>
  <c r="BS14" i="17"/>
  <c r="BM8" i="17"/>
  <c r="BM12" i="17"/>
  <c r="BM13" i="17"/>
  <c r="BM14" i="17"/>
  <c r="BG3" i="17"/>
  <c r="DH3" i="17"/>
  <c r="BG12" i="17"/>
  <c r="BG13" i="17"/>
  <c r="BG14" i="17"/>
  <c r="BG8" i="17"/>
  <c r="BA12" i="17"/>
  <c r="BA13" i="17"/>
  <c r="BA14" i="17"/>
  <c r="BA3" i="17"/>
  <c r="BA4" i="17"/>
  <c r="BN15" i="17"/>
  <c r="BL14" i="17"/>
  <c r="BR12" i="17"/>
  <c r="AZ12" i="17"/>
  <c r="BM11" i="17"/>
  <c r="BS11" i="17"/>
  <c r="BA11" i="17"/>
  <c r="BT10" i="17"/>
  <c r="BN10" i="17"/>
  <c r="BB10" i="17"/>
  <c r="BS9" i="17"/>
  <c r="BG9" i="17"/>
  <c r="BO8" i="17"/>
  <c r="BI8" i="17"/>
  <c r="BN7" i="17"/>
  <c r="BN6" i="17"/>
  <c r="BB5" i="17"/>
  <c r="BT4" i="17"/>
  <c r="BS4" i="17"/>
  <c r="DC3" i="17"/>
  <c r="BO11" i="17"/>
  <c r="BF10" i="17"/>
  <c r="BC9" i="17"/>
  <c r="BJ7" i="17"/>
  <c r="BM10" i="17"/>
  <c r="BT8" i="17"/>
  <c r="BB8" i="17"/>
  <c r="BK5" i="17"/>
  <c r="BN2" i="17"/>
  <c r="CN2" i="17"/>
  <c r="CH2" i="17"/>
  <c r="CB2" i="17"/>
  <c r="DJ131" i="2"/>
  <c r="DI131" i="2"/>
  <c r="DH131" i="2"/>
  <c r="DG131" i="2"/>
  <c r="DF131" i="2"/>
  <c r="DE131" i="2"/>
  <c r="DD131" i="2"/>
  <c r="DC131" i="2"/>
  <c r="DB131" i="2"/>
  <c r="DA131" i="2"/>
  <c r="CZ131" i="2"/>
  <c r="CY131" i="2"/>
  <c r="CX131" i="2"/>
  <c r="CW131" i="2"/>
  <c r="CV131" i="2"/>
  <c r="CU131" i="2"/>
  <c r="CT131" i="2"/>
  <c r="CS131" i="2"/>
  <c r="CR131" i="2"/>
  <c r="DJ100" i="2"/>
  <c r="DI100" i="2"/>
  <c r="DH100" i="2"/>
  <c r="DG100" i="2"/>
  <c r="DF100" i="2"/>
  <c r="DE100" i="2"/>
  <c r="DD100" i="2"/>
  <c r="DC100" i="2"/>
  <c r="DB100" i="2"/>
  <c r="DA100" i="2"/>
  <c r="CZ100" i="2"/>
  <c r="CY100" i="2"/>
  <c r="CX100" i="2"/>
  <c r="CW100" i="2"/>
  <c r="CV100" i="2"/>
  <c r="CU100" i="2"/>
  <c r="CT100" i="2"/>
  <c r="CS100" i="2"/>
  <c r="CR100" i="2"/>
  <c r="DJ37" i="2"/>
  <c r="DI37" i="2"/>
  <c r="DH37" i="2"/>
  <c r="DG37" i="2"/>
  <c r="DF37" i="2"/>
  <c r="DE37" i="2"/>
  <c r="DD37" i="2"/>
  <c r="DC37" i="2"/>
  <c r="DB37" i="2"/>
  <c r="DA37" i="2"/>
  <c r="CZ37" i="2"/>
  <c r="CY37" i="2"/>
  <c r="CX37" i="2"/>
  <c r="CW37" i="2"/>
  <c r="CV37" i="2"/>
  <c r="CU37" i="2"/>
  <c r="CT37" i="2"/>
  <c r="CS37" i="2"/>
  <c r="CR37" i="2"/>
  <c r="CB4" i="17" l="1"/>
  <c r="AY7" i="22"/>
  <c r="AV39" i="21"/>
  <c r="AW8" i="21"/>
  <c r="DD8" i="20"/>
  <c r="DI8" i="20"/>
  <c r="AX7" i="22"/>
  <c r="CB11" i="17"/>
  <c r="BB19" i="17"/>
  <c r="CM11" i="17"/>
  <c r="CB8" i="17"/>
  <c r="CB5" i="17"/>
  <c r="CN8" i="17"/>
  <c r="CB6" i="17"/>
  <c r="CM4" i="17"/>
  <c r="CB15" i="17"/>
  <c r="CG3" i="17"/>
  <c r="CG10" i="17"/>
  <c r="CG11" i="17"/>
  <c r="CG12" i="17"/>
  <c r="CG13" i="17"/>
  <c r="CG14" i="17"/>
  <c r="DH4" i="17" s="1"/>
  <c r="CG8" i="17"/>
  <c r="CG9" i="17"/>
  <c r="CG5" i="17"/>
  <c r="CG6" i="17"/>
  <c r="CG7" i="17"/>
  <c r="CG18" i="17"/>
  <c r="BG19" i="17"/>
  <c r="CG16" i="17"/>
  <c r="CG15" i="17"/>
  <c r="CG17" i="17"/>
  <c r="CG4" i="17"/>
  <c r="BN19" i="17"/>
  <c r="CA6" i="17"/>
  <c r="CA7" i="17"/>
  <c r="CA11" i="17"/>
  <c r="CA12" i="17"/>
  <c r="CA13" i="17"/>
  <c r="CA14" i="17"/>
  <c r="CA5" i="17"/>
  <c r="CA9" i="17"/>
  <c r="CA10" i="17"/>
  <c r="CA16" i="17"/>
  <c r="CA18" i="17"/>
  <c r="BA19" i="17"/>
  <c r="CA4" i="17"/>
  <c r="CA15" i="17"/>
  <c r="CA17" i="17"/>
  <c r="CA8" i="17"/>
  <c r="CA3" i="17"/>
  <c r="CS3" i="17"/>
  <c r="CS5" i="17"/>
  <c r="CS9" i="17"/>
  <c r="CS11" i="17"/>
  <c r="DT4" i="17" s="1"/>
  <c r="CS12" i="17"/>
  <c r="CS13" i="17"/>
  <c r="CS6" i="17"/>
  <c r="CS7" i="17"/>
  <c r="CS10" i="17"/>
  <c r="CS18" i="17"/>
  <c r="DT6" i="17" s="1"/>
  <c r="BS19" i="17"/>
  <c r="CS14" i="17"/>
  <c r="CS15" i="17"/>
  <c r="CS17" i="17"/>
  <c r="CS4" i="17"/>
  <c r="CS8" i="17"/>
  <c r="CS16" i="17"/>
  <c r="CB13" i="17"/>
  <c r="CB10" i="17"/>
  <c r="CN11" i="17"/>
  <c r="CP3" i="17"/>
  <c r="CP4" i="17"/>
  <c r="CP5" i="17"/>
  <c r="CP6" i="17"/>
  <c r="CP9" i="17"/>
  <c r="CP10" i="17"/>
  <c r="CP11" i="17"/>
  <c r="CP12" i="17"/>
  <c r="CP13" i="17"/>
  <c r="CP14" i="17"/>
  <c r="CP15" i="17"/>
  <c r="CP16" i="17"/>
  <c r="BP19" i="17"/>
  <c r="CP17" i="17"/>
  <c r="CP7" i="17"/>
  <c r="DQ4" i="17" s="1"/>
  <c r="CP18" i="17"/>
  <c r="CP8" i="17"/>
  <c r="CM17" i="17"/>
  <c r="CM10" i="17"/>
  <c r="BY3" i="17"/>
  <c r="BY4" i="17"/>
  <c r="BY7" i="17"/>
  <c r="BY8" i="17"/>
  <c r="BY5" i="17"/>
  <c r="BY6" i="17"/>
  <c r="BY15" i="17"/>
  <c r="BY16" i="17"/>
  <c r="BY17" i="17"/>
  <c r="BY13" i="17"/>
  <c r="BY12" i="17"/>
  <c r="BY14" i="17"/>
  <c r="BY9" i="17"/>
  <c r="BY11" i="17"/>
  <c r="AY19" i="17"/>
  <c r="BY18" i="17"/>
  <c r="BY10" i="17"/>
  <c r="CK3" i="17"/>
  <c r="CK4" i="17"/>
  <c r="CK7" i="17"/>
  <c r="DL4" i="17" s="1"/>
  <c r="CK8" i="17"/>
  <c r="CK10" i="17"/>
  <c r="CK15" i="17"/>
  <c r="CK16" i="17"/>
  <c r="CK17" i="17"/>
  <c r="CK12" i="17"/>
  <c r="CK5" i="17"/>
  <c r="CK6" i="17"/>
  <c r="CK14" i="17"/>
  <c r="CK13" i="17"/>
  <c r="CK18" i="17"/>
  <c r="CK9" i="17"/>
  <c r="BK19" i="17"/>
  <c r="CK11" i="17"/>
  <c r="CN12" i="17"/>
  <c r="CN14" i="17"/>
  <c r="CO3" i="17"/>
  <c r="CO4" i="17"/>
  <c r="CO6" i="17"/>
  <c r="CO7" i="17"/>
  <c r="CO5" i="17"/>
  <c r="CO9" i="17"/>
  <c r="DP4" i="17" s="1"/>
  <c r="CO8" i="17"/>
  <c r="CO11" i="17"/>
  <c r="CO16" i="17"/>
  <c r="CO13" i="17"/>
  <c r="CO10" i="17"/>
  <c r="CO14" i="17"/>
  <c r="CO17" i="17"/>
  <c r="BO19" i="17"/>
  <c r="CO12" i="17"/>
  <c r="CO18" i="17"/>
  <c r="CO15" i="17"/>
  <c r="CI3" i="17"/>
  <c r="CI4" i="17"/>
  <c r="CI5" i="17"/>
  <c r="CI6" i="17"/>
  <c r="CI7" i="17"/>
  <c r="CI13" i="17"/>
  <c r="CI12" i="17"/>
  <c r="CI14" i="17"/>
  <c r="CI15" i="17"/>
  <c r="CI16" i="17"/>
  <c r="CI8" i="17"/>
  <c r="CI9" i="17"/>
  <c r="DJ4" i="17" s="1"/>
  <c r="CI11" i="17"/>
  <c r="BI19" i="17"/>
  <c r="CI17" i="17"/>
  <c r="CI18" i="17"/>
  <c r="CI10" i="17"/>
  <c r="CJ3" i="17"/>
  <c r="CJ4" i="17"/>
  <c r="CJ5" i="17"/>
  <c r="CJ6" i="17"/>
  <c r="CJ9" i="17"/>
  <c r="DK4" i="17" s="1"/>
  <c r="CJ10" i="17"/>
  <c r="CJ8" i="17"/>
  <c r="CJ11" i="17"/>
  <c r="CJ12" i="17"/>
  <c r="CJ13" i="17"/>
  <c r="CJ14" i="17"/>
  <c r="CJ15" i="17"/>
  <c r="CJ17" i="17"/>
  <c r="CJ7" i="17"/>
  <c r="CJ16" i="17"/>
  <c r="CJ18" i="17"/>
  <c r="BJ19" i="17"/>
  <c r="CN4" i="17"/>
  <c r="CB7" i="17"/>
  <c r="CB9" i="17"/>
  <c r="CN5" i="17"/>
  <c r="CM7" i="17"/>
  <c r="CM15" i="17"/>
  <c r="BM19" i="17"/>
  <c r="CF3" i="17"/>
  <c r="CF4" i="17"/>
  <c r="CF11" i="17"/>
  <c r="CF14" i="17"/>
  <c r="CF9" i="17"/>
  <c r="DG4" i="17" s="1"/>
  <c r="CF8" i="17"/>
  <c r="CF17" i="17"/>
  <c r="CF6" i="17"/>
  <c r="CF7" i="17"/>
  <c r="CF10" i="17"/>
  <c r="CF5" i="17"/>
  <c r="CF15" i="17"/>
  <c r="CF16" i="17"/>
  <c r="CF12" i="17"/>
  <c r="BF19" i="17"/>
  <c r="CF18" i="17"/>
  <c r="CF13" i="17"/>
  <c r="CR8" i="17"/>
  <c r="CR3" i="17"/>
  <c r="CR4" i="17"/>
  <c r="CR10" i="17"/>
  <c r="CR9" i="17"/>
  <c r="CR13" i="17"/>
  <c r="CR5" i="17"/>
  <c r="CR6" i="17"/>
  <c r="CR7" i="17"/>
  <c r="CR14" i="17"/>
  <c r="CR15" i="17"/>
  <c r="CR17" i="17"/>
  <c r="CR11" i="17"/>
  <c r="DS4" i="17" s="1"/>
  <c r="CR16" i="17"/>
  <c r="CR18" i="17"/>
  <c r="BR19" i="17"/>
  <c r="CR12" i="17"/>
  <c r="CB12" i="17"/>
  <c r="CM18" i="17"/>
  <c r="CM13" i="17"/>
  <c r="CN6" i="17"/>
  <c r="CN15" i="17"/>
  <c r="CN9" i="17"/>
  <c r="DO4" i="17" s="1"/>
  <c r="CN16" i="17"/>
  <c r="CN17" i="17"/>
  <c r="BW3" i="17"/>
  <c r="BW4" i="17"/>
  <c r="BW5" i="17"/>
  <c r="BW9" i="17"/>
  <c r="BW6" i="17"/>
  <c r="BW7" i="17"/>
  <c r="BW11" i="17"/>
  <c r="BW14" i="17"/>
  <c r="BW12" i="17"/>
  <c r="BW17" i="17"/>
  <c r="BW8" i="17"/>
  <c r="BW16" i="17"/>
  <c r="AW19" i="17"/>
  <c r="BW10" i="17"/>
  <c r="BW18" i="17"/>
  <c r="BW13" i="17"/>
  <c r="BW15" i="17"/>
  <c r="CE3" i="17"/>
  <c r="CE4" i="17"/>
  <c r="CE7" i="17"/>
  <c r="CE8" i="17"/>
  <c r="CE5" i="17"/>
  <c r="CE9" i="17"/>
  <c r="CE6" i="17"/>
  <c r="CE15" i="17"/>
  <c r="CE16" i="17"/>
  <c r="CE17" i="17"/>
  <c r="CE11" i="17"/>
  <c r="CE14" i="17"/>
  <c r="CE10" i="17"/>
  <c r="CE13" i="17"/>
  <c r="CE12" i="17"/>
  <c r="DF4" i="17" s="1"/>
  <c r="BE19" i="17"/>
  <c r="CE18" i="17"/>
  <c r="CT3" i="17"/>
  <c r="CT5" i="17"/>
  <c r="CT6" i="17"/>
  <c r="CT7" i="17"/>
  <c r="CT12" i="17"/>
  <c r="CT14" i="17"/>
  <c r="CT4" i="17"/>
  <c r="CT8" i="17"/>
  <c r="DU4" i="17" s="1"/>
  <c r="CT9" i="17"/>
  <c r="CT10" i="17"/>
  <c r="CT18" i="17"/>
  <c r="BT19" i="17"/>
  <c r="CT17" i="17"/>
  <c r="CT11" i="17"/>
  <c r="CT13" i="17"/>
  <c r="CT15" i="17"/>
  <c r="CT16" i="17"/>
  <c r="CB18" i="17"/>
  <c r="CN18" i="17"/>
  <c r="CM6" i="17"/>
  <c r="CC3" i="17"/>
  <c r="CC4" i="17"/>
  <c r="CC8" i="17"/>
  <c r="CC10" i="17"/>
  <c r="CC12" i="17"/>
  <c r="CC6" i="17"/>
  <c r="CC7" i="17"/>
  <c r="CC17" i="17"/>
  <c r="CC9" i="17"/>
  <c r="CC11" i="17"/>
  <c r="CC13" i="17"/>
  <c r="CC16" i="17"/>
  <c r="CC18" i="17"/>
  <c r="CC5" i="17"/>
  <c r="CC14" i="17"/>
  <c r="BC19" i="17"/>
  <c r="CC15" i="17"/>
  <c r="CM14" i="17"/>
  <c r="CM12" i="17"/>
  <c r="CM16" i="17"/>
  <c r="BZ3" i="17"/>
  <c r="BZ4" i="17"/>
  <c r="BZ10" i="17"/>
  <c r="BZ8" i="17"/>
  <c r="BZ13" i="17"/>
  <c r="BZ15" i="17"/>
  <c r="BZ5" i="17"/>
  <c r="BZ18" i="17"/>
  <c r="BZ9" i="17"/>
  <c r="BZ11" i="17"/>
  <c r="BZ14" i="17"/>
  <c r="BZ16" i="17"/>
  <c r="BZ17" i="17"/>
  <c r="AZ19" i="17"/>
  <c r="BZ6" i="17"/>
  <c r="BZ7" i="17"/>
  <c r="BZ12" i="17"/>
  <c r="CL3" i="17"/>
  <c r="CL4" i="17"/>
  <c r="CL5" i="17"/>
  <c r="CL9" i="17"/>
  <c r="DM4" i="17" s="1"/>
  <c r="CL6" i="17"/>
  <c r="CL7" i="17"/>
  <c r="CL12" i="17"/>
  <c r="CL10" i="17"/>
  <c r="CL17" i="17"/>
  <c r="CL15" i="17"/>
  <c r="BL19" i="17"/>
  <c r="CL13" i="17"/>
  <c r="CL16" i="17"/>
  <c r="CL18" i="17"/>
  <c r="DM6" i="17" s="1"/>
  <c r="CL8" i="17"/>
  <c r="CL11" i="17"/>
  <c r="CL14" i="17"/>
  <c r="CM9" i="17"/>
  <c r="CN10" i="17"/>
  <c r="CH3" i="17"/>
  <c r="CH6" i="17"/>
  <c r="CH7" i="17"/>
  <c r="CH5" i="17"/>
  <c r="CH9" i="17"/>
  <c r="CH4" i="17"/>
  <c r="CH13" i="17"/>
  <c r="CH12" i="17"/>
  <c r="CH14" i="17"/>
  <c r="CH15" i="17"/>
  <c r="CH16" i="17"/>
  <c r="CH8" i="17"/>
  <c r="CH18" i="17"/>
  <c r="BH19" i="17"/>
  <c r="CH10" i="17"/>
  <c r="DI4" i="17" s="1"/>
  <c r="CH11" i="17"/>
  <c r="CH17" i="17"/>
  <c r="CB17" i="17"/>
  <c r="CB14" i="17"/>
  <c r="CB16" i="17"/>
  <c r="CN13" i="17"/>
  <c r="BX3" i="17"/>
  <c r="BX4" i="17"/>
  <c r="BX5" i="17"/>
  <c r="BX6" i="17"/>
  <c r="BX9" i="17"/>
  <c r="BX10" i="17"/>
  <c r="BX11" i="17"/>
  <c r="BX12" i="17"/>
  <c r="BX13" i="17"/>
  <c r="BX14" i="17"/>
  <c r="BX7" i="17"/>
  <c r="CY4" i="17" s="1"/>
  <c r="BX15" i="17"/>
  <c r="BX17" i="17"/>
  <c r="AX19" i="17"/>
  <c r="BX8" i="17"/>
  <c r="BX16" i="17"/>
  <c r="BX18" i="17"/>
  <c r="CY6" i="17" s="1"/>
  <c r="CD3" i="17"/>
  <c r="CD4" i="17"/>
  <c r="CD5" i="17"/>
  <c r="CD6" i="17"/>
  <c r="CD9" i="17"/>
  <c r="CD10" i="17"/>
  <c r="CD7" i="17"/>
  <c r="CD11" i="17"/>
  <c r="CD12" i="17"/>
  <c r="CD13" i="17"/>
  <c r="CD14" i="17"/>
  <c r="CD8" i="17"/>
  <c r="CD15" i="17"/>
  <c r="CD17" i="17"/>
  <c r="BD19" i="17"/>
  <c r="CD18" i="17"/>
  <c r="CD16" i="17"/>
  <c r="CM8" i="17"/>
  <c r="DN5" i="17" s="1"/>
  <c r="CQ3" i="17"/>
  <c r="CQ4" i="17"/>
  <c r="CQ7" i="17"/>
  <c r="CQ8" i="17"/>
  <c r="CQ15" i="17"/>
  <c r="CQ16" i="17"/>
  <c r="CQ17" i="17"/>
  <c r="CQ9" i="17"/>
  <c r="CQ13" i="17"/>
  <c r="CQ11" i="17"/>
  <c r="DR4" i="17" s="1"/>
  <c r="CQ14" i="17"/>
  <c r="CQ10" i="17"/>
  <c r="CQ6" i="17"/>
  <c r="CQ12" i="17"/>
  <c r="BQ19" i="17"/>
  <c r="CQ18" i="17"/>
  <c r="DR6" i="17" s="1"/>
  <c r="CQ5" i="17"/>
  <c r="CN7" i="17"/>
  <c r="W5" i="7"/>
  <c r="X5" i="7"/>
  <c r="Y5" i="7"/>
  <c r="Z5" i="7"/>
  <c r="W6" i="7"/>
  <c r="X6" i="7"/>
  <c r="Y6" i="7"/>
  <c r="Z6" i="7"/>
  <c r="W7" i="7"/>
  <c r="X7" i="7"/>
  <c r="Y7" i="7"/>
  <c r="Z7" i="7"/>
  <c r="W8" i="7"/>
  <c r="X8" i="7"/>
  <c r="Y8" i="7"/>
  <c r="Z8" i="7"/>
  <c r="W9" i="7"/>
  <c r="X9" i="7"/>
  <c r="Y9" i="7"/>
  <c r="Z9" i="7"/>
  <c r="W10" i="7"/>
  <c r="X10" i="7"/>
  <c r="Y10" i="7"/>
  <c r="Z10" i="7"/>
  <c r="W11" i="7"/>
  <c r="X11" i="7"/>
  <c r="Y11" i="7"/>
  <c r="Z11" i="7"/>
  <c r="W12" i="7"/>
  <c r="X12" i="7"/>
  <c r="Y12" i="7"/>
  <c r="Z12" i="7"/>
  <c r="W13" i="7"/>
  <c r="X13" i="7"/>
  <c r="Y13" i="7"/>
  <c r="Z13" i="7"/>
  <c r="W14" i="7"/>
  <c r="X14" i="7"/>
  <c r="Y14" i="7"/>
  <c r="Z14" i="7"/>
  <c r="W15" i="7"/>
  <c r="X15" i="7"/>
  <c r="Y15" i="7"/>
  <c r="Z15" i="7"/>
  <c r="W16" i="7"/>
  <c r="X16" i="7"/>
  <c r="Y16" i="7"/>
  <c r="Z16" i="7"/>
  <c r="W17" i="7"/>
  <c r="X17" i="7"/>
  <c r="Y17" i="7"/>
  <c r="Z17" i="7"/>
  <c r="W18" i="7"/>
  <c r="X18" i="7"/>
  <c r="Y18" i="7"/>
  <c r="Z18" i="7"/>
  <c r="W19" i="7"/>
  <c r="X19" i="7"/>
  <c r="Y19" i="7"/>
  <c r="Z19" i="7"/>
  <c r="W20" i="7"/>
  <c r="X20" i="7"/>
  <c r="Y20" i="7"/>
  <c r="Z20" i="7"/>
  <c r="DS6" i="17" l="1"/>
  <c r="DQ6" i="17"/>
  <c r="DH6" i="17"/>
  <c r="DI6" i="17"/>
  <c r="DU6" i="17"/>
  <c r="DP6" i="17"/>
  <c r="DJ6" i="17"/>
  <c r="DF6" i="17"/>
  <c r="DG6" i="17"/>
  <c r="DK6" i="17"/>
  <c r="DO6" i="17"/>
  <c r="DM5" i="17"/>
  <c r="DL6" i="17"/>
  <c r="DF5" i="17"/>
  <c r="DP5" i="17"/>
  <c r="DI5" i="17"/>
  <c r="DN6" i="17"/>
  <c r="DQ5" i="17"/>
  <c r="W5" i="5"/>
  <c r="X5" i="5"/>
  <c r="Y5" i="5"/>
  <c r="Z5" i="5"/>
  <c r="W6" i="5"/>
  <c r="X6" i="5"/>
  <c r="Y6" i="5"/>
  <c r="Z6" i="5"/>
  <c r="W7" i="5"/>
  <c r="X7" i="5"/>
  <c r="Y7" i="5"/>
  <c r="Z7" i="5"/>
  <c r="W8" i="5"/>
  <c r="X8" i="5"/>
  <c r="Y8" i="5"/>
  <c r="Z8" i="5"/>
  <c r="W9" i="5"/>
  <c r="X9" i="5"/>
  <c r="Y9" i="5"/>
  <c r="Z9" i="5"/>
  <c r="W10" i="5"/>
  <c r="X10" i="5"/>
  <c r="Y10" i="5"/>
  <c r="Z10" i="5"/>
  <c r="W11" i="5"/>
  <c r="X11" i="5"/>
  <c r="Y11" i="5"/>
  <c r="Z11" i="5"/>
  <c r="W12" i="5"/>
  <c r="X12" i="5"/>
  <c r="Y12" i="5"/>
  <c r="Z12" i="5"/>
  <c r="W13" i="5"/>
  <c r="X13" i="5"/>
  <c r="Y13" i="5"/>
  <c r="Z13" i="5"/>
  <c r="W14" i="5"/>
  <c r="X14" i="5"/>
  <c r="Y14" i="5"/>
  <c r="Z14" i="5"/>
  <c r="W15" i="5"/>
  <c r="X15" i="5"/>
  <c r="Y15" i="5"/>
  <c r="Z15" i="5"/>
  <c r="W16" i="5"/>
  <c r="X16" i="5"/>
  <c r="Y16" i="5"/>
  <c r="Z16" i="5"/>
  <c r="W17" i="5"/>
  <c r="X17" i="5"/>
  <c r="Y17" i="5"/>
  <c r="Z17" i="5"/>
  <c r="W18" i="5"/>
  <c r="X18" i="5"/>
  <c r="Y18" i="5"/>
  <c r="Z18" i="5"/>
  <c r="W19" i="5"/>
  <c r="X19" i="5"/>
  <c r="Y19" i="5"/>
  <c r="Z19" i="5"/>
  <c r="W20" i="5"/>
  <c r="X20" i="5"/>
  <c r="Y20" i="5"/>
  <c r="Z20" i="5"/>
  <c r="AR9" i="3" l="1"/>
  <c r="DL131" i="2" l="1"/>
  <c r="DK131" i="2"/>
  <c r="DL100" i="2"/>
  <c r="DK100" i="2"/>
  <c r="DL37" i="2"/>
  <c r="DK37" i="2"/>
  <c r="AI7" i="5" l="1"/>
  <c r="AQ147" i="2"/>
  <c r="AP147" i="2"/>
  <c r="AO147" i="2"/>
  <c r="AN147" i="2"/>
  <c r="AM147" i="2"/>
  <c r="AL147" i="2"/>
  <c r="AK147" i="2"/>
  <c r="AJ147" i="2"/>
  <c r="AI147" i="2"/>
  <c r="AH147" i="2"/>
  <c r="AG147" i="2"/>
  <c r="AF147" i="2"/>
  <c r="AE147" i="2"/>
  <c r="AD147" i="2"/>
  <c r="AC147" i="2"/>
  <c r="AB147" i="2"/>
  <c r="AA147" i="2"/>
  <c r="Z147" i="2"/>
  <c r="Y147" i="2"/>
  <c r="X147" i="2"/>
  <c r="W147" i="2"/>
  <c r="AQ146" i="2"/>
  <c r="AP146" i="2"/>
  <c r="AO146" i="2"/>
  <c r="AN146" i="2"/>
  <c r="AM146" i="2"/>
  <c r="AL146" i="2"/>
  <c r="AK146" i="2"/>
  <c r="AJ146" i="2"/>
  <c r="AI146" i="2"/>
  <c r="AH146" i="2"/>
  <c r="AG146" i="2"/>
  <c r="AF146" i="2"/>
  <c r="AE146" i="2"/>
  <c r="AD146" i="2"/>
  <c r="AC146" i="2"/>
  <c r="AB146" i="2"/>
  <c r="AA146" i="2"/>
  <c r="Z146" i="2"/>
  <c r="Y146" i="2"/>
  <c r="X146" i="2"/>
  <c r="W146" i="2"/>
  <c r="AQ145" i="2"/>
  <c r="AP145" i="2"/>
  <c r="AO145" i="2"/>
  <c r="AN145" i="2"/>
  <c r="AM145" i="2"/>
  <c r="AL145" i="2"/>
  <c r="AK145" i="2"/>
  <c r="AJ145" i="2"/>
  <c r="AI145" i="2"/>
  <c r="AH145" i="2"/>
  <c r="AG145" i="2"/>
  <c r="AF145" i="2"/>
  <c r="AE145" i="2"/>
  <c r="AD145" i="2"/>
  <c r="AC145" i="2"/>
  <c r="AB145" i="2"/>
  <c r="AA145" i="2"/>
  <c r="Z145" i="2"/>
  <c r="Y145" i="2"/>
  <c r="X145" i="2"/>
  <c r="W145" i="2"/>
  <c r="AQ144" i="2"/>
  <c r="AP144" i="2"/>
  <c r="AO144" i="2"/>
  <c r="AN144" i="2"/>
  <c r="AM144" i="2"/>
  <c r="AL144" i="2"/>
  <c r="AK144" i="2"/>
  <c r="AJ144" i="2"/>
  <c r="AI144" i="2"/>
  <c r="AH144" i="2"/>
  <c r="AG144" i="2"/>
  <c r="AF144" i="2"/>
  <c r="AE144" i="2"/>
  <c r="AD144" i="2"/>
  <c r="AC144" i="2"/>
  <c r="AB144" i="2"/>
  <c r="AA144" i="2"/>
  <c r="Z144" i="2"/>
  <c r="Y144" i="2"/>
  <c r="X144" i="2"/>
  <c r="W144" i="2"/>
  <c r="AQ143" i="2"/>
  <c r="AP143" i="2"/>
  <c r="BN143" i="2" s="1"/>
  <c r="AO143" i="2"/>
  <c r="AN143" i="2"/>
  <c r="AM143" i="2"/>
  <c r="AL143" i="2"/>
  <c r="BJ143" i="2" s="1"/>
  <c r="AK143" i="2"/>
  <c r="AJ143" i="2"/>
  <c r="AI143" i="2"/>
  <c r="AH143" i="2"/>
  <c r="BF143" i="2" s="1"/>
  <c r="AG143" i="2"/>
  <c r="AF143" i="2"/>
  <c r="AE143" i="2"/>
  <c r="AD143" i="2"/>
  <c r="BB143" i="2" s="1"/>
  <c r="AC143" i="2"/>
  <c r="AB143" i="2"/>
  <c r="AA143" i="2"/>
  <c r="Z143" i="2"/>
  <c r="AX143" i="2" s="1"/>
  <c r="Y143" i="2"/>
  <c r="X143" i="2"/>
  <c r="W143" i="2"/>
  <c r="AQ142" i="2"/>
  <c r="AP142" i="2"/>
  <c r="AO142" i="2"/>
  <c r="AN142" i="2"/>
  <c r="AM142" i="2"/>
  <c r="AL142" i="2"/>
  <c r="AK142" i="2"/>
  <c r="AJ142" i="2"/>
  <c r="AI142" i="2"/>
  <c r="AH142" i="2"/>
  <c r="AG142" i="2"/>
  <c r="AF142" i="2"/>
  <c r="AE142" i="2"/>
  <c r="AD142" i="2"/>
  <c r="AC142" i="2"/>
  <c r="AB142" i="2"/>
  <c r="AA142" i="2"/>
  <c r="Z142" i="2"/>
  <c r="Y142" i="2"/>
  <c r="X142" i="2"/>
  <c r="W142" i="2"/>
  <c r="AQ141" i="2"/>
  <c r="AP141" i="2"/>
  <c r="AO141" i="2"/>
  <c r="AN141" i="2"/>
  <c r="AM141" i="2"/>
  <c r="AL141" i="2"/>
  <c r="AK141" i="2"/>
  <c r="AJ141" i="2"/>
  <c r="AI141" i="2"/>
  <c r="AH141" i="2"/>
  <c r="AG141" i="2"/>
  <c r="AF141" i="2"/>
  <c r="AE141" i="2"/>
  <c r="AD141" i="2"/>
  <c r="AC141" i="2"/>
  <c r="AB141" i="2"/>
  <c r="AA141" i="2"/>
  <c r="Z141" i="2"/>
  <c r="Y141" i="2"/>
  <c r="X141" i="2"/>
  <c r="W141" i="2"/>
  <c r="AQ140" i="2"/>
  <c r="AP140" i="2"/>
  <c r="AO140" i="2"/>
  <c r="AN140" i="2"/>
  <c r="AM140" i="2"/>
  <c r="AL140" i="2"/>
  <c r="AK140" i="2"/>
  <c r="AJ140" i="2"/>
  <c r="AI140" i="2"/>
  <c r="AH140" i="2"/>
  <c r="AG140" i="2"/>
  <c r="AF140" i="2"/>
  <c r="AE140" i="2"/>
  <c r="AD140" i="2"/>
  <c r="AC140" i="2"/>
  <c r="AB140" i="2"/>
  <c r="AA140" i="2"/>
  <c r="Z140" i="2"/>
  <c r="Y140" i="2"/>
  <c r="X140" i="2"/>
  <c r="W140" i="2"/>
  <c r="AQ139" i="2"/>
  <c r="AP139" i="2"/>
  <c r="AO139" i="2"/>
  <c r="AN139" i="2"/>
  <c r="AM139" i="2"/>
  <c r="AL139" i="2"/>
  <c r="AK139" i="2"/>
  <c r="AJ139" i="2"/>
  <c r="AI139" i="2"/>
  <c r="AH139" i="2"/>
  <c r="AG139" i="2"/>
  <c r="AF139" i="2"/>
  <c r="AE139" i="2"/>
  <c r="AD139" i="2"/>
  <c r="AC139" i="2"/>
  <c r="AB139" i="2"/>
  <c r="AA139" i="2"/>
  <c r="Z139" i="2"/>
  <c r="Y139" i="2"/>
  <c r="X139" i="2"/>
  <c r="W139" i="2"/>
  <c r="AQ138" i="2"/>
  <c r="AP138" i="2"/>
  <c r="AO138" i="2"/>
  <c r="AN138" i="2"/>
  <c r="AM138" i="2"/>
  <c r="AL138" i="2"/>
  <c r="AK138" i="2"/>
  <c r="AJ138" i="2"/>
  <c r="AI138" i="2"/>
  <c r="AH138" i="2"/>
  <c r="AG138" i="2"/>
  <c r="AF138" i="2"/>
  <c r="AE138" i="2"/>
  <c r="AD138" i="2"/>
  <c r="AC138" i="2"/>
  <c r="AB138" i="2"/>
  <c r="AA138" i="2"/>
  <c r="Z138" i="2"/>
  <c r="Y138" i="2"/>
  <c r="X138" i="2"/>
  <c r="W138" i="2"/>
  <c r="AQ137" i="2"/>
  <c r="AP137" i="2"/>
  <c r="AO137" i="2"/>
  <c r="AN137" i="2"/>
  <c r="AM137" i="2"/>
  <c r="AL137" i="2"/>
  <c r="AK137" i="2"/>
  <c r="AJ137" i="2"/>
  <c r="AI137" i="2"/>
  <c r="AH137" i="2"/>
  <c r="AG137" i="2"/>
  <c r="AF137" i="2"/>
  <c r="AE137" i="2"/>
  <c r="AD137" i="2"/>
  <c r="AC137" i="2"/>
  <c r="AB137" i="2"/>
  <c r="AA137" i="2"/>
  <c r="Z137" i="2"/>
  <c r="Y137" i="2"/>
  <c r="X137" i="2"/>
  <c r="W137" i="2"/>
  <c r="CR136" i="2"/>
  <c r="AQ136" i="2"/>
  <c r="AP136" i="2"/>
  <c r="AO136" i="2"/>
  <c r="AN136" i="2"/>
  <c r="AM136" i="2"/>
  <c r="AL136" i="2"/>
  <c r="AK136" i="2"/>
  <c r="AJ136" i="2"/>
  <c r="AI136" i="2"/>
  <c r="AH136" i="2"/>
  <c r="AG136" i="2"/>
  <c r="AF136" i="2"/>
  <c r="AE136" i="2"/>
  <c r="AD136" i="2"/>
  <c r="AC136" i="2"/>
  <c r="AB136" i="2"/>
  <c r="AA136" i="2"/>
  <c r="Z136" i="2"/>
  <c r="Y136" i="2"/>
  <c r="X136" i="2"/>
  <c r="W136" i="2"/>
  <c r="AQ135" i="2"/>
  <c r="AP135" i="2"/>
  <c r="AO135" i="2"/>
  <c r="AN135" i="2"/>
  <c r="AM135" i="2"/>
  <c r="AL135" i="2"/>
  <c r="AK135" i="2"/>
  <c r="AJ135" i="2"/>
  <c r="AI135" i="2"/>
  <c r="AH135" i="2"/>
  <c r="AG135" i="2"/>
  <c r="AF135" i="2"/>
  <c r="AE135" i="2"/>
  <c r="AD135" i="2"/>
  <c r="AC135" i="2"/>
  <c r="AB135" i="2"/>
  <c r="AA135" i="2"/>
  <c r="Z135" i="2"/>
  <c r="Y135" i="2"/>
  <c r="X135" i="2"/>
  <c r="W135" i="2"/>
  <c r="AQ134" i="2"/>
  <c r="AP134" i="2"/>
  <c r="AO134" i="2"/>
  <c r="AN134" i="2"/>
  <c r="AM134" i="2"/>
  <c r="AL134" i="2"/>
  <c r="AK134" i="2"/>
  <c r="AJ134" i="2"/>
  <c r="AI134" i="2"/>
  <c r="AH134" i="2"/>
  <c r="AG134" i="2"/>
  <c r="AF134" i="2"/>
  <c r="AE134" i="2"/>
  <c r="AD134" i="2"/>
  <c r="AC134" i="2"/>
  <c r="AB134" i="2"/>
  <c r="AA134" i="2"/>
  <c r="Z134" i="2"/>
  <c r="Y134" i="2"/>
  <c r="X134" i="2"/>
  <c r="W134" i="2"/>
  <c r="AQ133" i="2"/>
  <c r="AP133" i="2"/>
  <c r="AO133" i="2"/>
  <c r="AN133" i="2"/>
  <c r="AM133" i="2"/>
  <c r="AL133" i="2"/>
  <c r="AK133" i="2"/>
  <c r="AJ133" i="2"/>
  <c r="AI133" i="2"/>
  <c r="AH133" i="2"/>
  <c r="AG133" i="2"/>
  <c r="AF133" i="2"/>
  <c r="AE133" i="2"/>
  <c r="AD133" i="2"/>
  <c r="AC133" i="2"/>
  <c r="AB133" i="2"/>
  <c r="AA133" i="2"/>
  <c r="Z133" i="2"/>
  <c r="Y133" i="2"/>
  <c r="X133" i="2"/>
  <c r="W133" i="2"/>
  <c r="AQ132" i="2"/>
  <c r="AP132" i="2"/>
  <c r="AO132" i="2"/>
  <c r="AN132" i="2"/>
  <c r="AM132" i="2"/>
  <c r="AL132" i="2"/>
  <c r="AK132" i="2"/>
  <c r="AJ132" i="2"/>
  <c r="AI132" i="2"/>
  <c r="AH132" i="2"/>
  <c r="AG132" i="2"/>
  <c r="AF132" i="2"/>
  <c r="BD132" i="2" s="1"/>
  <c r="AE132" i="2"/>
  <c r="AD132" i="2"/>
  <c r="AC132" i="2"/>
  <c r="AB132" i="2"/>
  <c r="AA132" i="2"/>
  <c r="Z132" i="2"/>
  <c r="Y132" i="2"/>
  <c r="X132" i="2"/>
  <c r="W132" i="2"/>
  <c r="AQ131" i="2"/>
  <c r="AP131" i="2"/>
  <c r="AO131" i="2"/>
  <c r="AN131" i="2"/>
  <c r="AM131" i="2"/>
  <c r="AL131" i="2"/>
  <c r="AK131" i="2"/>
  <c r="AJ131" i="2"/>
  <c r="AI131" i="2"/>
  <c r="AH131" i="2"/>
  <c r="AG131" i="2"/>
  <c r="AF131" i="2"/>
  <c r="AE131" i="2"/>
  <c r="AD131" i="2"/>
  <c r="AC131" i="2"/>
  <c r="AB131" i="2"/>
  <c r="AA131" i="2"/>
  <c r="Z131" i="2"/>
  <c r="Y131" i="2"/>
  <c r="X131" i="2"/>
  <c r="W131" i="2"/>
  <c r="AQ130" i="2"/>
  <c r="AP130" i="2"/>
  <c r="CL130" i="2" s="1"/>
  <c r="AO130" i="2"/>
  <c r="BM130" i="2" s="1"/>
  <c r="AN130" i="2"/>
  <c r="CJ130" i="2" s="1"/>
  <c r="AM130" i="2"/>
  <c r="CI130" i="2" s="1"/>
  <c r="AL130" i="2"/>
  <c r="AK130" i="2"/>
  <c r="BI130" i="2" s="1"/>
  <c r="AJ130" i="2"/>
  <c r="CF130" i="2" s="1"/>
  <c r="AI130" i="2"/>
  <c r="CE130" i="2" s="1"/>
  <c r="AH130" i="2"/>
  <c r="CD130" i="2" s="1"/>
  <c r="AG130" i="2"/>
  <c r="BE130" i="2" s="1"/>
  <c r="AF130" i="2"/>
  <c r="AE130" i="2"/>
  <c r="CA130" i="2" s="1"/>
  <c r="AD130" i="2"/>
  <c r="BZ130" i="2" s="1"/>
  <c r="AC130" i="2"/>
  <c r="BA130" i="2" s="1"/>
  <c r="AB130" i="2"/>
  <c r="AA130" i="2"/>
  <c r="BW130" i="2" s="1"/>
  <c r="Z130" i="2"/>
  <c r="BV130" i="2" s="1"/>
  <c r="Y130" i="2"/>
  <c r="X130" i="2"/>
  <c r="W130" i="2"/>
  <c r="BS130" i="2" s="1"/>
  <c r="BR129" i="2"/>
  <c r="AT129" i="2"/>
  <c r="V129" i="2"/>
  <c r="BR98" i="2"/>
  <c r="AT98" i="2"/>
  <c r="V98" i="2"/>
  <c r="AQ116" i="2"/>
  <c r="AP116" i="2"/>
  <c r="AO116" i="2"/>
  <c r="AN116" i="2"/>
  <c r="AM116" i="2"/>
  <c r="AL116" i="2"/>
  <c r="AK116" i="2"/>
  <c r="AJ116" i="2"/>
  <c r="AI116" i="2"/>
  <c r="AH116" i="2"/>
  <c r="AG116" i="2"/>
  <c r="AF116" i="2"/>
  <c r="AE116" i="2"/>
  <c r="AD116" i="2"/>
  <c r="AC116" i="2"/>
  <c r="AB116" i="2"/>
  <c r="AA116" i="2"/>
  <c r="Z116" i="2"/>
  <c r="Y116" i="2"/>
  <c r="X116" i="2"/>
  <c r="W116" i="2"/>
  <c r="AQ115" i="2"/>
  <c r="AP115" i="2"/>
  <c r="AO115" i="2"/>
  <c r="AN115" i="2"/>
  <c r="AM115" i="2"/>
  <c r="AL115" i="2"/>
  <c r="AK115" i="2"/>
  <c r="AJ115" i="2"/>
  <c r="AI115" i="2"/>
  <c r="AH115" i="2"/>
  <c r="AG115" i="2"/>
  <c r="AF115" i="2"/>
  <c r="AE115" i="2"/>
  <c r="AD115" i="2"/>
  <c r="AC115" i="2"/>
  <c r="AB115" i="2"/>
  <c r="AA115" i="2"/>
  <c r="Z115" i="2"/>
  <c r="Y115" i="2"/>
  <c r="X115" i="2"/>
  <c r="W115" i="2"/>
  <c r="AQ114" i="2"/>
  <c r="AP114" i="2"/>
  <c r="AO114" i="2"/>
  <c r="AN114" i="2"/>
  <c r="AM114" i="2"/>
  <c r="AL114" i="2"/>
  <c r="AK114" i="2"/>
  <c r="AJ114" i="2"/>
  <c r="AI114" i="2"/>
  <c r="AH114" i="2"/>
  <c r="AG114" i="2"/>
  <c r="AF114" i="2"/>
  <c r="AE114" i="2"/>
  <c r="AD114" i="2"/>
  <c r="AC114" i="2"/>
  <c r="AB114" i="2"/>
  <c r="AA114" i="2"/>
  <c r="Z114" i="2"/>
  <c r="Y114" i="2"/>
  <c r="X114" i="2"/>
  <c r="W114" i="2"/>
  <c r="AQ113" i="2"/>
  <c r="AP113" i="2"/>
  <c r="AO113" i="2"/>
  <c r="AN113" i="2"/>
  <c r="AM113" i="2"/>
  <c r="AL113" i="2"/>
  <c r="AK113" i="2"/>
  <c r="AJ113" i="2"/>
  <c r="AI113" i="2"/>
  <c r="AH113" i="2"/>
  <c r="AG113" i="2"/>
  <c r="AF113" i="2"/>
  <c r="AE113" i="2"/>
  <c r="AD113" i="2"/>
  <c r="AC113" i="2"/>
  <c r="AB113" i="2"/>
  <c r="AA113" i="2"/>
  <c r="Z113" i="2"/>
  <c r="Y113" i="2"/>
  <c r="X113" i="2"/>
  <c r="W113" i="2"/>
  <c r="AQ112" i="2"/>
  <c r="AP112" i="2"/>
  <c r="BN112" i="2" s="1"/>
  <c r="AO112" i="2"/>
  <c r="AN112" i="2"/>
  <c r="AM112" i="2"/>
  <c r="AL112" i="2"/>
  <c r="BJ112" i="2" s="1"/>
  <c r="AK112" i="2"/>
  <c r="BI112" i="2" s="1"/>
  <c r="AJ112" i="2"/>
  <c r="AI112" i="2"/>
  <c r="AH112" i="2"/>
  <c r="AG112" i="2"/>
  <c r="AF112" i="2"/>
  <c r="AE112" i="2"/>
  <c r="AD112" i="2"/>
  <c r="BB112" i="2" s="1"/>
  <c r="AC112" i="2"/>
  <c r="AB112" i="2"/>
  <c r="AA112" i="2"/>
  <c r="Z112" i="2"/>
  <c r="AX112" i="2" s="1"/>
  <c r="Y112" i="2"/>
  <c r="X112" i="2"/>
  <c r="W112" i="2"/>
  <c r="AQ111" i="2"/>
  <c r="AP111" i="2"/>
  <c r="AO111" i="2"/>
  <c r="AN111" i="2"/>
  <c r="AM111" i="2"/>
  <c r="AL111" i="2"/>
  <c r="AK111" i="2"/>
  <c r="AJ111" i="2"/>
  <c r="AI111" i="2"/>
  <c r="AH111" i="2"/>
  <c r="AG111" i="2"/>
  <c r="AF111" i="2"/>
  <c r="AE111" i="2"/>
  <c r="AD111" i="2"/>
  <c r="AC111" i="2"/>
  <c r="AB111" i="2"/>
  <c r="AA111" i="2"/>
  <c r="Z111" i="2"/>
  <c r="Y111" i="2"/>
  <c r="X111" i="2"/>
  <c r="W111" i="2"/>
  <c r="AQ110" i="2"/>
  <c r="AP110" i="2"/>
  <c r="AO110" i="2"/>
  <c r="AN110" i="2"/>
  <c r="AM110" i="2"/>
  <c r="AL110" i="2"/>
  <c r="AK110" i="2"/>
  <c r="AJ110" i="2"/>
  <c r="AI110" i="2"/>
  <c r="AH110" i="2"/>
  <c r="AG110" i="2"/>
  <c r="AF110" i="2"/>
  <c r="AE110" i="2"/>
  <c r="AD110" i="2"/>
  <c r="AC110" i="2"/>
  <c r="AB110" i="2"/>
  <c r="AA110" i="2"/>
  <c r="Z110" i="2"/>
  <c r="Y110" i="2"/>
  <c r="X110" i="2"/>
  <c r="W110" i="2"/>
  <c r="AQ109" i="2"/>
  <c r="AP109" i="2"/>
  <c r="AO109" i="2"/>
  <c r="AN109" i="2"/>
  <c r="AM109" i="2"/>
  <c r="AL109" i="2"/>
  <c r="AK109" i="2"/>
  <c r="AJ109" i="2"/>
  <c r="AI109" i="2"/>
  <c r="AH109" i="2"/>
  <c r="AG109" i="2"/>
  <c r="AF109" i="2"/>
  <c r="AE109" i="2"/>
  <c r="AD109" i="2"/>
  <c r="AC109" i="2"/>
  <c r="AB109" i="2"/>
  <c r="AA109" i="2"/>
  <c r="Z109" i="2"/>
  <c r="Y109" i="2"/>
  <c r="X109" i="2"/>
  <c r="W109" i="2"/>
  <c r="AQ108" i="2"/>
  <c r="AP108" i="2"/>
  <c r="BN108" i="2" s="1"/>
  <c r="AO108" i="2"/>
  <c r="AN108" i="2"/>
  <c r="AM108" i="2"/>
  <c r="AL108" i="2"/>
  <c r="BJ108" i="2" s="1"/>
  <c r="AK108" i="2"/>
  <c r="AJ108" i="2"/>
  <c r="AI108" i="2"/>
  <c r="AH108" i="2"/>
  <c r="BF108" i="2" s="1"/>
  <c r="AG108" i="2"/>
  <c r="AF108" i="2"/>
  <c r="AE108" i="2"/>
  <c r="AD108" i="2"/>
  <c r="BB108" i="2" s="1"/>
  <c r="AC108" i="2"/>
  <c r="AB108" i="2"/>
  <c r="AA108" i="2"/>
  <c r="Z108" i="2"/>
  <c r="AX108" i="2" s="1"/>
  <c r="Y108" i="2"/>
  <c r="X108" i="2"/>
  <c r="W108" i="2"/>
  <c r="AQ107" i="2"/>
  <c r="AP107" i="2"/>
  <c r="AO107" i="2"/>
  <c r="AN107" i="2"/>
  <c r="AM107" i="2"/>
  <c r="AL107" i="2"/>
  <c r="AK107" i="2"/>
  <c r="AJ107" i="2"/>
  <c r="AI107" i="2"/>
  <c r="AH107" i="2"/>
  <c r="AG107" i="2"/>
  <c r="AF107" i="2"/>
  <c r="AE107" i="2"/>
  <c r="AD107" i="2"/>
  <c r="AC107" i="2"/>
  <c r="AB107" i="2"/>
  <c r="AA107" i="2"/>
  <c r="Z107" i="2"/>
  <c r="Y107" i="2"/>
  <c r="X107" i="2"/>
  <c r="W107" i="2"/>
  <c r="AQ106" i="2"/>
  <c r="AP106" i="2"/>
  <c r="AO106" i="2"/>
  <c r="AN106" i="2"/>
  <c r="AM106" i="2"/>
  <c r="AL106" i="2"/>
  <c r="AK106" i="2"/>
  <c r="AJ106" i="2"/>
  <c r="AI106" i="2"/>
  <c r="AH106" i="2"/>
  <c r="AG106" i="2"/>
  <c r="AF106" i="2"/>
  <c r="AE106" i="2"/>
  <c r="AD106" i="2"/>
  <c r="AC106" i="2"/>
  <c r="AB106" i="2"/>
  <c r="AA106" i="2"/>
  <c r="Z106" i="2"/>
  <c r="Y106" i="2"/>
  <c r="X106" i="2"/>
  <c r="W106" i="2"/>
  <c r="CR105" i="2"/>
  <c r="AQ105" i="2"/>
  <c r="AP105" i="2"/>
  <c r="AO105" i="2"/>
  <c r="AN105" i="2"/>
  <c r="AM105" i="2"/>
  <c r="AL105" i="2"/>
  <c r="AK105" i="2"/>
  <c r="AJ105" i="2"/>
  <c r="AI105" i="2"/>
  <c r="AH105" i="2"/>
  <c r="AG105" i="2"/>
  <c r="AF105" i="2"/>
  <c r="AE105" i="2"/>
  <c r="AD105" i="2"/>
  <c r="AC105" i="2"/>
  <c r="AB105" i="2"/>
  <c r="AA105" i="2"/>
  <c r="Z105" i="2"/>
  <c r="Y105" i="2"/>
  <c r="X105" i="2"/>
  <c r="W105" i="2"/>
  <c r="AQ104" i="2"/>
  <c r="AP104" i="2"/>
  <c r="AO104" i="2"/>
  <c r="AN104" i="2"/>
  <c r="AM104" i="2"/>
  <c r="AL104" i="2"/>
  <c r="AK104" i="2"/>
  <c r="AJ104" i="2"/>
  <c r="AI104" i="2"/>
  <c r="AH104" i="2"/>
  <c r="AG104" i="2"/>
  <c r="AF104" i="2"/>
  <c r="AE104" i="2"/>
  <c r="AD104" i="2"/>
  <c r="AC104" i="2"/>
  <c r="AB104" i="2"/>
  <c r="AA104" i="2"/>
  <c r="Z104" i="2"/>
  <c r="Y104" i="2"/>
  <c r="X104" i="2"/>
  <c r="W104" i="2"/>
  <c r="AQ103" i="2"/>
  <c r="AP103" i="2"/>
  <c r="AO103" i="2"/>
  <c r="AN103" i="2"/>
  <c r="AM103" i="2"/>
  <c r="AL103" i="2"/>
  <c r="AK103" i="2"/>
  <c r="AJ103" i="2"/>
  <c r="AI103" i="2"/>
  <c r="AH103" i="2"/>
  <c r="AG103" i="2"/>
  <c r="AF103" i="2"/>
  <c r="AE103" i="2"/>
  <c r="AD103" i="2"/>
  <c r="AC103" i="2"/>
  <c r="AB103" i="2"/>
  <c r="AA103" i="2"/>
  <c r="Z103" i="2"/>
  <c r="Y103" i="2"/>
  <c r="X103" i="2"/>
  <c r="W103" i="2"/>
  <c r="AQ102" i="2"/>
  <c r="AP102" i="2"/>
  <c r="AO102" i="2"/>
  <c r="AN102" i="2"/>
  <c r="AM102" i="2"/>
  <c r="AL102" i="2"/>
  <c r="AK102" i="2"/>
  <c r="AJ102" i="2"/>
  <c r="AI102" i="2"/>
  <c r="AH102" i="2"/>
  <c r="AG102" i="2"/>
  <c r="AF102" i="2"/>
  <c r="AE102" i="2"/>
  <c r="AD102" i="2"/>
  <c r="AC102" i="2"/>
  <c r="AB102" i="2"/>
  <c r="AA102" i="2"/>
  <c r="Z102" i="2"/>
  <c r="Y102" i="2"/>
  <c r="X102" i="2"/>
  <c r="W102" i="2"/>
  <c r="AQ101" i="2"/>
  <c r="AP101" i="2"/>
  <c r="AO101" i="2"/>
  <c r="AN101" i="2"/>
  <c r="AM101" i="2"/>
  <c r="AL101" i="2"/>
  <c r="AK101" i="2"/>
  <c r="AJ101" i="2"/>
  <c r="AI101" i="2"/>
  <c r="AH101" i="2"/>
  <c r="AG101" i="2"/>
  <c r="AF101" i="2"/>
  <c r="AE101" i="2"/>
  <c r="AD101" i="2"/>
  <c r="AC101" i="2"/>
  <c r="AB101" i="2"/>
  <c r="AA101" i="2"/>
  <c r="Z101" i="2"/>
  <c r="Y101" i="2"/>
  <c r="X101" i="2"/>
  <c r="W101" i="2"/>
  <c r="AQ100" i="2"/>
  <c r="AP100" i="2"/>
  <c r="AO100" i="2"/>
  <c r="AN100" i="2"/>
  <c r="AM100" i="2"/>
  <c r="AL100" i="2"/>
  <c r="AK100" i="2"/>
  <c r="AJ100" i="2"/>
  <c r="AI100" i="2"/>
  <c r="AH100" i="2"/>
  <c r="AG100" i="2"/>
  <c r="AF100" i="2"/>
  <c r="AE100" i="2"/>
  <c r="AD100" i="2"/>
  <c r="AC100" i="2"/>
  <c r="AB100" i="2"/>
  <c r="AA100" i="2"/>
  <c r="Z100" i="2"/>
  <c r="Y100" i="2"/>
  <c r="X100" i="2"/>
  <c r="W100" i="2"/>
  <c r="AQ99" i="2"/>
  <c r="AP99" i="2"/>
  <c r="CL99" i="2" s="1"/>
  <c r="AO99" i="2"/>
  <c r="BM99" i="2" s="1"/>
  <c r="AN99" i="2"/>
  <c r="CJ99" i="2" s="1"/>
  <c r="AM99" i="2"/>
  <c r="BK99" i="2" s="1"/>
  <c r="AL99" i="2"/>
  <c r="AK99" i="2"/>
  <c r="BI99" i="2" s="1"/>
  <c r="AJ99" i="2"/>
  <c r="CF99" i="2" s="1"/>
  <c r="AI99" i="2"/>
  <c r="CE99" i="2" s="1"/>
  <c r="AH99" i="2"/>
  <c r="CD99" i="2" s="1"/>
  <c r="AG99" i="2"/>
  <c r="BE99" i="2" s="1"/>
  <c r="AF99" i="2"/>
  <c r="AE99" i="2"/>
  <c r="CA99" i="2" s="1"/>
  <c r="AD99" i="2"/>
  <c r="BZ99" i="2" s="1"/>
  <c r="AC99" i="2"/>
  <c r="BY99" i="2" s="1"/>
  <c r="AB99" i="2"/>
  <c r="AA99" i="2"/>
  <c r="BW99" i="2" s="1"/>
  <c r="Z99" i="2"/>
  <c r="BV99" i="2" s="1"/>
  <c r="Y99" i="2"/>
  <c r="BU99" i="2" s="1"/>
  <c r="X99" i="2"/>
  <c r="W99" i="2"/>
  <c r="AU99" i="2" s="1"/>
  <c r="BN101" i="2" l="1"/>
  <c r="BN105" i="2"/>
  <c r="AW101" i="2"/>
  <c r="BI101" i="2"/>
  <c r="BB101" i="2"/>
  <c r="BB105" i="2"/>
  <c r="BF112" i="2"/>
  <c r="BF101" i="2"/>
  <c r="BF105" i="2"/>
  <c r="BE101" i="2"/>
  <c r="AX101" i="2"/>
  <c r="BA101" i="2"/>
  <c r="BM101" i="2"/>
  <c r="BJ105" i="2"/>
  <c r="AX105" i="2"/>
  <c r="BJ101" i="2"/>
  <c r="AX104" i="2"/>
  <c r="BB104" i="2"/>
  <c r="BF104" i="2"/>
  <c r="BJ104" i="2"/>
  <c r="BN104" i="2"/>
  <c r="AX107" i="2"/>
  <c r="BB107" i="2"/>
  <c r="BF107" i="2"/>
  <c r="BJ107" i="2"/>
  <c r="BN107" i="2"/>
  <c r="AX111" i="2"/>
  <c r="BB111" i="2"/>
  <c r="BF111" i="2"/>
  <c r="BJ111" i="2"/>
  <c r="BN111" i="2"/>
  <c r="AX115" i="2"/>
  <c r="BB115" i="2"/>
  <c r="BF115" i="2"/>
  <c r="BJ115" i="2"/>
  <c r="BN115" i="2"/>
  <c r="BH142" i="2"/>
  <c r="AV134" i="2"/>
  <c r="AZ134" i="2"/>
  <c r="BD134" i="2"/>
  <c r="BH134" i="2"/>
  <c r="BL134" i="2"/>
  <c r="AV141" i="2"/>
  <c r="AZ141" i="2"/>
  <c r="BD141" i="2"/>
  <c r="BH141" i="2"/>
  <c r="BL141" i="2"/>
  <c r="AX102" i="2"/>
  <c r="BB102" i="2"/>
  <c r="BF102" i="2"/>
  <c r="BJ102" i="2"/>
  <c r="BN102" i="2"/>
  <c r="AX100" i="2"/>
  <c r="BV101" i="2" s="1"/>
  <c r="BB100" i="2"/>
  <c r="BZ100" i="2" s="1"/>
  <c r="BF100" i="2"/>
  <c r="CD100" i="2" s="1"/>
  <c r="BJ100" i="2"/>
  <c r="CH100" i="2" s="1"/>
  <c r="BN100" i="2"/>
  <c r="AX103" i="2"/>
  <c r="BB103" i="2"/>
  <c r="BF103" i="2"/>
  <c r="BJ103" i="2"/>
  <c r="BN103" i="2"/>
  <c r="AX106" i="2"/>
  <c r="BB106" i="2"/>
  <c r="BF106" i="2"/>
  <c r="BJ106" i="2"/>
  <c r="BN106" i="2"/>
  <c r="AX110" i="2"/>
  <c r="BB110" i="2"/>
  <c r="BF110" i="2"/>
  <c r="BJ110" i="2"/>
  <c r="BN110" i="2"/>
  <c r="AW111" i="2"/>
  <c r="AX114" i="2"/>
  <c r="BB114" i="2"/>
  <c r="BF114" i="2"/>
  <c r="BJ114" i="2"/>
  <c r="BN114" i="2"/>
  <c r="AX109" i="2"/>
  <c r="BB109" i="2"/>
  <c r="BF109" i="2"/>
  <c r="BJ109" i="2"/>
  <c r="BN109" i="2"/>
  <c r="AX113" i="2"/>
  <c r="BB113" i="2"/>
  <c r="BF113" i="2"/>
  <c r="BJ113" i="2"/>
  <c r="BN113" i="2"/>
  <c r="AU115" i="2"/>
  <c r="BJ135" i="2"/>
  <c r="AY146" i="2"/>
  <c r="BO114" i="2"/>
  <c r="AY101" i="2"/>
  <c r="BG101" i="2"/>
  <c r="BO101" i="2"/>
  <c r="AU107" i="2"/>
  <c r="AY107" i="2"/>
  <c r="BC107" i="2"/>
  <c r="BG107" i="2"/>
  <c r="BK107" i="2"/>
  <c r="BO107" i="2"/>
  <c r="BK111" i="2"/>
  <c r="AY114" i="2"/>
  <c r="BD101" i="2"/>
  <c r="BL101" i="2"/>
  <c r="BM106" i="2"/>
  <c r="BL107" i="2"/>
  <c r="AV111" i="2"/>
  <c r="AZ111" i="2"/>
  <c r="BD111" i="2"/>
  <c r="BH111" i="2"/>
  <c r="BL111" i="2"/>
  <c r="BG138" i="2"/>
  <c r="AW140" i="2"/>
  <c r="BE140" i="2"/>
  <c r="BM140" i="2"/>
  <c r="AY142" i="2"/>
  <c r="AW135" i="2"/>
  <c r="BA135" i="2"/>
  <c r="BE135" i="2"/>
  <c r="BI135" i="2"/>
  <c r="BM135" i="2"/>
  <c r="AW138" i="2"/>
  <c r="BA138" i="2"/>
  <c r="BE138" i="2"/>
  <c r="BI138" i="2"/>
  <c r="BM138" i="2"/>
  <c r="AU140" i="2"/>
  <c r="AY140" i="2"/>
  <c r="BK140" i="2"/>
  <c r="AW142" i="2"/>
  <c r="BA142" i="2"/>
  <c r="BE142" i="2"/>
  <c r="BM142" i="2"/>
  <c r="AW131" i="2"/>
  <c r="BU131" i="2" s="1"/>
  <c r="BA131" i="2"/>
  <c r="BE131" i="2"/>
  <c r="BI131" i="2"/>
  <c r="BM131" i="2"/>
  <c r="CK131" i="2" s="1"/>
  <c r="AW134" i="2"/>
  <c r="BA134" i="2"/>
  <c r="BE134" i="2"/>
  <c r="BI134" i="2"/>
  <c r="BM134" i="2"/>
  <c r="AW144" i="2"/>
  <c r="BI144" i="2"/>
  <c r="AU146" i="2"/>
  <c r="AU131" i="2"/>
  <c r="BS131" i="2" s="1"/>
  <c r="AY131" i="2"/>
  <c r="BW131" i="2" s="1"/>
  <c r="BG131" i="2"/>
  <c r="CE131" i="2" s="1"/>
  <c r="BK131" i="2"/>
  <c r="CI131" i="2" s="1"/>
  <c r="BO131" i="2"/>
  <c r="CM131" i="2" s="1"/>
  <c r="AW132" i="2"/>
  <c r="BA132" i="2"/>
  <c r="BE132" i="2"/>
  <c r="BI132" i="2"/>
  <c r="BM132" i="2"/>
  <c r="AU134" i="2"/>
  <c r="AY134" i="2"/>
  <c r="BC134" i="2"/>
  <c r="BK134" i="2"/>
  <c r="BO134" i="2"/>
  <c r="AW146" i="2"/>
  <c r="BA146" i="2"/>
  <c r="BE146" i="2"/>
  <c r="BI146" i="2"/>
  <c r="BM146" i="2"/>
  <c r="AW137" i="2"/>
  <c r="BE137" i="2"/>
  <c r="BI137" i="2"/>
  <c r="BM137" i="2"/>
  <c r="AU139" i="2"/>
  <c r="BG139" i="2"/>
  <c r="BK139" i="2"/>
  <c r="AW141" i="2"/>
  <c r="BA141" i="2"/>
  <c r="BE141" i="2"/>
  <c r="BI141" i="2"/>
  <c r="BM141" i="2"/>
  <c r="AW143" i="2"/>
  <c r="BA143" i="2"/>
  <c r="BE143" i="2"/>
  <c r="BI143" i="2"/>
  <c r="BM143" i="2"/>
  <c r="AU145" i="2"/>
  <c r="AY145" i="2"/>
  <c r="BC145" i="2"/>
  <c r="BG145" i="2"/>
  <c r="BK145" i="2"/>
  <c r="BO145" i="2"/>
  <c r="AW133" i="2"/>
  <c r="BA133" i="2"/>
  <c r="BE133" i="2"/>
  <c r="BI133" i="2"/>
  <c r="BM133" i="2"/>
  <c r="BA136" i="2"/>
  <c r="BE136" i="2"/>
  <c r="BI136" i="2"/>
  <c r="AU137" i="2"/>
  <c r="AY137" i="2"/>
  <c r="BC137" i="2"/>
  <c r="BG137" i="2"/>
  <c r="BK137" i="2"/>
  <c r="BO137" i="2"/>
  <c r="AW139" i="2"/>
  <c r="BA139" i="2"/>
  <c r="BE139" i="2"/>
  <c r="BI139" i="2"/>
  <c r="BM139" i="2"/>
  <c r="AU141" i="2"/>
  <c r="BK141" i="2"/>
  <c r="BB144" i="2"/>
  <c r="BN141" i="2"/>
  <c r="AU100" i="2"/>
  <c r="BS100" i="2" s="1"/>
  <c r="BG100" i="2"/>
  <c r="CE100" i="2" s="1"/>
  <c r="BK100" i="2"/>
  <c r="CI100" i="2" s="1"/>
  <c r="BO100" i="2"/>
  <c r="CM100" i="2" s="1"/>
  <c r="BD102" i="2"/>
  <c r="AV108" i="2"/>
  <c r="AZ108" i="2"/>
  <c r="BD108" i="2"/>
  <c r="BH108" i="2"/>
  <c r="BL108" i="2"/>
  <c r="BH114" i="2"/>
  <c r="AZ100" i="2"/>
  <c r="BX100" i="2" s="1"/>
  <c r="AZ103" i="2"/>
  <c r="BH103" i="2"/>
  <c r="AU106" i="2"/>
  <c r="AY106" i="2"/>
  <c r="BC106" i="2"/>
  <c r="BG106" i="2"/>
  <c r="BK106" i="2"/>
  <c r="BG110" i="2"/>
  <c r="BL112" i="2"/>
  <c r="BU130" i="2"/>
  <c r="AW130" i="2"/>
  <c r="AU103" i="2"/>
  <c r="BC103" i="2"/>
  <c r="BK103" i="2"/>
  <c r="BO103" i="2"/>
  <c r="BC108" i="2"/>
  <c r="BK108" i="2"/>
  <c r="BO111" i="2"/>
  <c r="BA115" i="2"/>
  <c r="BH112" i="2"/>
  <c r="BO106" i="2"/>
  <c r="AU109" i="2"/>
  <c r="BG109" i="2"/>
  <c r="BO109" i="2"/>
  <c r="BC113" i="2"/>
  <c r="BG113" i="2"/>
  <c r="BO113" i="2"/>
  <c r="CI99" i="2"/>
  <c r="AV104" i="2"/>
  <c r="AZ104" i="2"/>
  <c r="BD104" i="2"/>
  <c r="BH104" i="2"/>
  <c r="BL104" i="2"/>
  <c r="AU105" i="2"/>
  <c r="BK105" i="2"/>
  <c r="AV106" i="2"/>
  <c r="AZ106" i="2"/>
  <c r="BD106" i="2"/>
  <c r="BH106" i="2"/>
  <c r="BL106" i="2"/>
  <c r="AW108" i="2"/>
  <c r="BA108" i="2"/>
  <c r="BI108" i="2"/>
  <c r="AX145" i="2"/>
  <c r="BB145" i="2"/>
  <c r="BF145" i="2"/>
  <c r="BJ145" i="2"/>
  <c r="BN145" i="2"/>
  <c r="AX141" i="2"/>
  <c r="BB141" i="2"/>
  <c r="BF141" i="2"/>
  <c r="BJ141" i="2"/>
  <c r="BO142" i="2"/>
  <c r="BK146" i="2"/>
  <c r="AY132" i="2"/>
  <c r="BC132" i="2"/>
  <c r="BG132" i="2"/>
  <c r="BO132" i="2"/>
  <c r="AX133" i="2"/>
  <c r="BB133" i="2"/>
  <c r="BF133" i="2"/>
  <c r="BJ133" i="2"/>
  <c r="BN133" i="2"/>
  <c r="AU135" i="2"/>
  <c r="AY135" i="2"/>
  <c r="BC135" i="2"/>
  <c r="BG135" i="2"/>
  <c r="BK135" i="2"/>
  <c r="BO135" i="2"/>
  <c r="BC138" i="2"/>
  <c r="AX142" i="2"/>
  <c r="BB142" i="2"/>
  <c r="BF142" i="2"/>
  <c r="BJ142" i="2"/>
  <c r="BN142" i="2"/>
  <c r="AX146" i="2"/>
  <c r="BB146" i="2"/>
  <c r="BF146" i="2"/>
  <c r="BJ146" i="2"/>
  <c r="BN146" i="2"/>
  <c r="BD142" i="2"/>
  <c r="BL139" i="2"/>
  <c r="AV103" i="2"/>
  <c r="BL103" i="2"/>
  <c r="AV105" i="2"/>
  <c r="BH105" i="2"/>
  <c r="BL105" i="2"/>
  <c r="BH107" i="2"/>
  <c r="BA104" i="2"/>
  <c r="BE100" i="2"/>
  <c r="CC100" i="2" s="1"/>
  <c r="AV101" i="2"/>
  <c r="AZ101" i="2"/>
  <c r="BH101" i="2"/>
  <c r="AV102" i="2"/>
  <c r="AZ102" i="2"/>
  <c r="BH102" i="2"/>
  <c r="BL102" i="2"/>
  <c r="AV109" i="2"/>
  <c r="AZ109" i="2"/>
  <c r="BD109" i="2"/>
  <c r="BH109" i="2"/>
  <c r="BL109" i="2"/>
  <c r="AV112" i="2"/>
  <c r="AZ112" i="2"/>
  <c r="BD112" i="2"/>
  <c r="AV114" i="2"/>
  <c r="AZ114" i="2"/>
  <c r="BD114" i="2"/>
  <c r="BL114" i="2"/>
  <c r="AV115" i="2"/>
  <c r="AZ115" i="2"/>
  <c r="BD115" i="2"/>
  <c r="BH115" i="2"/>
  <c r="BL115" i="2"/>
  <c r="BL133" i="2"/>
  <c r="BD103" i="2"/>
  <c r="AZ105" i="2"/>
  <c r="BD105" i="2"/>
  <c r="BI104" i="2"/>
  <c r="AV100" i="2"/>
  <c r="BT100" i="2" s="1"/>
  <c r="BD100" i="2"/>
  <c r="BH100" i="2"/>
  <c r="CF100" i="2" s="1"/>
  <c r="BL100" i="2"/>
  <c r="AV107" i="2"/>
  <c r="AZ107" i="2"/>
  <c r="BD107" i="2"/>
  <c r="AV110" i="2"/>
  <c r="AZ110" i="2"/>
  <c r="BD110" i="2"/>
  <c r="BH110" i="2"/>
  <c r="BL110" i="2"/>
  <c r="AV138" i="2"/>
  <c r="BD138" i="2"/>
  <c r="BH138" i="2"/>
  <c r="BL138" i="2"/>
  <c r="BH143" i="2"/>
  <c r="AX134" i="2"/>
  <c r="BB134" i="2"/>
  <c r="BF134" i="2"/>
  <c r="BJ134" i="2"/>
  <c r="BN134" i="2"/>
  <c r="BD135" i="2"/>
  <c r="AX138" i="2"/>
  <c r="BB138" i="2"/>
  <c r="BF138" i="2"/>
  <c r="BJ138" i="2"/>
  <c r="BN138" i="2"/>
  <c r="AV139" i="2"/>
  <c r="AX140" i="2"/>
  <c r="BB140" i="2"/>
  <c r="BF140" i="2"/>
  <c r="BJ140" i="2"/>
  <c r="BN140" i="2"/>
  <c r="AZ142" i="2"/>
  <c r="AV133" i="2"/>
  <c r="AZ133" i="2"/>
  <c r="BH133" i="2"/>
  <c r="AV143" i="2"/>
  <c r="AZ143" i="2"/>
  <c r="BD143" i="2"/>
  <c r="BL143" i="2"/>
  <c r="AV145" i="2"/>
  <c r="AZ145" i="2"/>
  <c r="BD145" i="2"/>
  <c r="BH145" i="2"/>
  <c r="BL145" i="2"/>
  <c r="AV146" i="2"/>
  <c r="AZ146" i="2"/>
  <c r="BD146" i="2"/>
  <c r="BH146" i="2"/>
  <c r="BL146" i="2"/>
  <c r="CG130" i="2"/>
  <c r="AX131" i="2"/>
  <c r="BV131" i="2" s="1"/>
  <c r="BB131" i="2"/>
  <c r="BF131" i="2"/>
  <c r="BJ131" i="2"/>
  <c r="BN131" i="2"/>
  <c r="AX132" i="2"/>
  <c r="BB132" i="2"/>
  <c r="BF132" i="2"/>
  <c r="BJ132" i="2"/>
  <c r="BN132" i="2"/>
  <c r="AV135" i="2"/>
  <c r="AZ135" i="2"/>
  <c r="BH135" i="2"/>
  <c r="BL135" i="2"/>
  <c r="AX137" i="2"/>
  <c r="BB137" i="2"/>
  <c r="BF137" i="2"/>
  <c r="BJ137" i="2"/>
  <c r="BN137" i="2"/>
  <c r="AX144" i="2"/>
  <c r="BF144" i="2"/>
  <c r="BJ144" i="2"/>
  <c r="BN144" i="2"/>
  <c r="AU142" i="2"/>
  <c r="BC142" i="2"/>
  <c r="BG142" i="2"/>
  <c r="BO146" i="2"/>
  <c r="AV131" i="2"/>
  <c r="BT131" i="2" s="1"/>
  <c r="AZ131" i="2"/>
  <c r="BD131" i="2"/>
  <c r="BH131" i="2"/>
  <c r="BL131" i="2"/>
  <c r="AV132" i="2"/>
  <c r="AZ132" i="2"/>
  <c r="BH132" i="2"/>
  <c r="BL132" i="2"/>
  <c r="AX135" i="2"/>
  <c r="BB135" i="2"/>
  <c r="BF135" i="2"/>
  <c r="BN135" i="2"/>
  <c r="AX136" i="2"/>
  <c r="BB136" i="2"/>
  <c r="BF136" i="2"/>
  <c r="BJ136" i="2"/>
  <c r="BN136" i="2"/>
  <c r="AV137" i="2"/>
  <c r="AZ137" i="2"/>
  <c r="BD137" i="2"/>
  <c r="BH137" i="2"/>
  <c r="BL137" i="2"/>
  <c r="AX139" i="2"/>
  <c r="BB139" i="2"/>
  <c r="BF139" i="2"/>
  <c r="BJ139" i="2"/>
  <c r="BN139" i="2"/>
  <c r="AV144" i="2"/>
  <c r="AZ144" i="2"/>
  <c r="BD144" i="2"/>
  <c r="BH144" i="2"/>
  <c r="BL144" i="2"/>
  <c r="BL130" i="2"/>
  <c r="AU138" i="2"/>
  <c r="BO138" i="2"/>
  <c r="BO140" i="2"/>
  <c r="BO141" i="2"/>
  <c r="BC130" i="2"/>
  <c r="BY130" i="2"/>
  <c r="CK130" i="2"/>
  <c r="AV136" i="2"/>
  <c r="AZ136" i="2"/>
  <c r="BD136" i="2"/>
  <c r="BH136" i="2"/>
  <c r="BL136" i="2"/>
  <c r="AZ139" i="2"/>
  <c r="BD139" i="2"/>
  <c r="BH139" i="2"/>
  <c r="AY141" i="2"/>
  <c r="AV142" i="2"/>
  <c r="BL142" i="2"/>
  <c r="AU144" i="2"/>
  <c r="AY144" i="2"/>
  <c r="BC144" i="2"/>
  <c r="BG144" i="2"/>
  <c r="BK144" i="2"/>
  <c r="BO144" i="2"/>
  <c r="BK130" i="2"/>
  <c r="BK132" i="2"/>
  <c r="AY138" i="2"/>
  <c r="BK138" i="2"/>
  <c r="BC139" i="2"/>
  <c r="BG140" i="2"/>
  <c r="BG141" i="2"/>
  <c r="BK142" i="2"/>
  <c r="AU133" i="2"/>
  <c r="AY133" i="2"/>
  <c r="BC133" i="2"/>
  <c r="BG133" i="2"/>
  <c r="BK133" i="2"/>
  <c r="BO133" i="2"/>
  <c r="BD133" i="2"/>
  <c r="AU136" i="2"/>
  <c r="AY136" i="2"/>
  <c r="BC136" i="2"/>
  <c r="BG136" i="2"/>
  <c r="BK136" i="2"/>
  <c r="BO136" i="2"/>
  <c r="AZ138" i="2"/>
  <c r="AV140" i="2"/>
  <c r="AZ140" i="2"/>
  <c r="BD140" i="2"/>
  <c r="BH140" i="2"/>
  <c r="BL140" i="2"/>
  <c r="BC146" i="2"/>
  <c r="AW136" i="2"/>
  <c r="BA144" i="2"/>
  <c r="BE144" i="2"/>
  <c r="BI140" i="2"/>
  <c r="BM144" i="2"/>
  <c r="CH130" i="2"/>
  <c r="BJ130" i="2"/>
  <c r="AX130" i="2"/>
  <c r="CM130" i="2"/>
  <c r="BO130" i="2"/>
  <c r="AY130" i="2"/>
  <c r="BF130" i="2"/>
  <c r="CK132" i="2"/>
  <c r="BT130" i="2"/>
  <c r="AV130" i="2"/>
  <c r="BX130" i="2"/>
  <c r="AZ130" i="2"/>
  <c r="CB130" i="2"/>
  <c r="BD130" i="2"/>
  <c r="AU130" i="2"/>
  <c r="BG130" i="2"/>
  <c r="BN130" i="2"/>
  <c r="BB130" i="2"/>
  <c r="BH130" i="2"/>
  <c r="CC130" i="2"/>
  <c r="BC131" i="2"/>
  <c r="AU132" i="2"/>
  <c r="BG134" i="2"/>
  <c r="BM136" i="2"/>
  <c r="BA137" i="2"/>
  <c r="AY139" i="2"/>
  <c r="BC140" i="2"/>
  <c r="BA140" i="2"/>
  <c r="BC141" i="2"/>
  <c r="BI142" i="2"/>
  <c r="AU143" i="2"/>
  <c r="AY143" i="2"/>
  <c r="BC143" i="2"/>
  <c r="BG143" i="2"/>
  <c r="BK143" i="2"/>
  <c r="BO143" i="2"/>
  <c r="AW145" i="2"/>
  <c r="BA145" i="2"/>
  <c r="BE145" i="2"/>
  <c r="BI145" i="2"/>
  <c r="BM145" i="2"/>
  <c r="BG146" i="2"/>
  <c r="BO139" i="2"/>
  <c r="BC99" i="2"/>
  <c r="BS99" i="2"/>
  <c r="AW99" i="2"/>
  <c r="BH99" i="2"/>
  <c r="CG99" i="2"/>
  <c r="AW102" i="2"/>
  <c r="BA102" i="2"/>
  <c r="BE102" i="2"/>
  <c r="BI102" i="2"/>
  <c r="BM102" i="2"/>
  <c r="AU104" i="2"/>
  <c r="AY104" i="2"/>
  <c r="BC104" i="2"/>
  <c r="BG104" i="2"/>
  <c r="BK104" i="2"/>
  <c r="AY110" i="2"/>
  <c r="BG114" i="2"/>
  <c r="BA99" i="2"/>
  <c r="BB99" i="2"/>
  <c r="BL99" i="2"/>
  <c r="CK99" i="2"/>
  <c r="AU102" i="2"/>
  <c r="AY102" i="2"/>
  <c r="BC102" i="2"/>
  <c r="BG102" i="2"/>
  <c r="BK102" i="2"/>
  <c r="BO102" i="2"/>
  <c r="AV113" i="2"/>
  <c r="AZ113" i="2"/>
  <c r="BD113" i="2"/>
  <c r="BH113" i="2"/>
  <c r="BL113" i="2"/>
  <c r="AW105" i="2"/>
  <c r="AW109" i="2"/>
  <c r="BA113" i="2"/>
  <c r="BA109" i="2"/>
  <c r="BA106" i="2"/>
  <c r="BE113" i="2"/>
  <c r="BE111" i="2"/>
  <c r="BE109" i="2"/>
  <c r="BE105" i="2"/>
  <c r="BE104" i="2"/>
  <c r="BI109" i="2"/>
  <c r="BI111" i="2"/>
  <c r="BI113" i="2"/>
  <c r="BI106" i="2"/>
  <c r="BM113" i="2"/>
  <c r="BM105" i="2"/>
  <c r="BM111" i="2"/>
  <c r="CH99" i="2"/>
  <c r="BJ99" i="2"/>
  <c r="AX99" i="2"/>
  <c r="BA100" i="2"/>
  <c r="BI100" i="2"/>
  <c r="BI103" i="2"/>
  <c r="BI105" i="2"/>
  <c r="BE106" i="2"/>
  <c r="BA111" i="2"/>
  <c r="BE115" i="2"/>
  <c r="CM99" i="2"/>
  <c r="BO99" i="2"/>
  <c r="AY99" i="2"/>
  <c r="BF99" i="2"/>
  <c r="AW100" i="2"/>
  <c r="BM100" i="2"/>
  <c r="BA103" i="2"/>
  <c r="AW103" i="2"/>
  <c r="AW104" i="2"/>
  <c r="BM104" i="2"/>
  <c r="BA105" i="2"/>
  <c r="AW106" i="2"/>
  <c r="BM108" i="2"/>
  <c r="AW112" i="2"/>
  <c r="BM112" i="2"/>
  <c r="BE112" i="2"/>
  <c r="AW113" i="2"/>
  <c r="AU111" i="2"/>
  <c r="AU101" i="2"/>
  <c r="AY115" i="2"/>
  <c r="AY108" i="2"/>
  <c r="AY111" i="2"/>
  <c r="BC111" i="2"/>
  <c r="BC100" i="2"/>
  <c r="BC115" i="2"/>
  <c r="BG111" i="2"/>
  <c r="BG115" i="2"/>
  <c r="BG103" i="2"/>
  <c r="BG108" i="2"/>
  <c r="BK101" i="2"/>
  <c r="BK115" i="2"/>
  <c r="BK109" i="2"/>
  <c r="BO115" i="2"/>
  <c r="BO110" i="2"/>
  <c r="BT99" i="2"/>
  <c r="AV99" i="2"/>
  <c r="BX99" i="2"/>
  <c r="AZ99" i="2"/>
  <c r="CB99" i="2"/>
  <c r="BD99" i="2"/>
  <c r="BG99" i="2"/>
  <c r="BN99" i="2"/>
  <c r="AY100" i="2"/>
  <c r="BC101" i="2"/>
  <c r="AY103" i="2"/>
  <c r="BE103" i="2"/>
  <c r="BM103" i="2"/>
  <c r="AY105" i="2"/>
  <c r="BG105" i="2"/>
  <c r="BO105" i="2"/>
  <c r="BC105" i="2"/>
  <c r="AW107" i="2"/>
  <c r="BA107" i="2"/>
  <c r="BE107" i="2"/>
  <c r="BI107" i="2"/>
  <c r="BM107" i="2"/>
  <c r="AU108" i="2"/>
  <c r="BE108" i="2"/>
  <c r="AY109" i="2"/>
  <c r="BM109" i="2"/>
  <c r="AU110" i="2"/>
  <c r="BK110" i="2"/>
  <c r="AY113" i="2"/>
  <c r="BC114" i="2"/>
  <c r="BM115" i="2"/>
  <c r="AW115" i="2"/>
  <c r="BO104" i="2"/>
  <c r="AW110" i="2"/>
  <c r="BA110" i="2"/>
  <c r="BE110" i="2"/>
  <c r="BI110" i="2"/>
  <c r="BM110" i="2"/>
  <c r="BA112" i="2"/>
  <c r="AU113" i="2"/>
  <c r="BK113" i="2"/>
  <c r="AU114" i="2"/>
  <c r="BK114" i="2"/>
  <c r="BI115" i="2"/>
  <c r="CC99" i="2"/>
  <c r="BC109" i="2"/>
  <c r="BC110" i="2"/>
  <c r="AU112" i="2"/>
  <c r="AY112" i="2"/>
  <c r="BC112" i="2"/>
  <c r="BG112" i="2"/>
  <c r="BK112" i="2"/>
  <c r="BO112" i="2"/>
  <c r="AW114" i="2"/>
  <c r="BA114" i="2"/>
  <c r="BE114" i="2"/>
  <c r="BI114" i="2"/>
  <c r="BM114" i="2"/>
  <c r="BO108" i="2"/>
  <c r="BZ101" i="2" l="1"/>
  <c r="CL101" i="2"/>
  <c r="CH104" i="2"/>
  <c r="BV102" i="2"/>
  <c r="BZ106" i="2"/>
  <c r="CL102" i="2"/>
  <c r="CD113" i="2"/>
  <c r="BZ104" i="2"/>
  <c r="CL103" i="2"/>
  <c r="CH101" i="2"/>
  <c r="BV103" i="2"/>
  <c r="BJ116" i="2"/>
  <c r="BN116" i="2"/>
  <c r="CD101" i="2"/>
  <c r="CG132" i="2"/>
  <c r="CH109" i="2"/>
  <c r="CD105" i="2"/>
  <c r="BU132" i="2"/>
  <c r="CL113" i="2"/>
  <c r="CF132" i="2"/>
  <c r="BY135" i="2"/>
  <c r="BZ103" i="2"/>
  <c r="CD103" i="2"/>
  <c r="CD108" i="2"/>
  <c r="CH108" i="2"/>
  <c r="CL105" i="2"/>
  <c r="BV110" i="2"/>
  <c r="BZ112" i="2"/>
  <c r="CD102" i="2"/>
  <c r="BV108" i="2"/>
  <c r="CH107" i="2"/>
  <c r="DG101" i="2" s="1"/>
  <c r="BZ115" i="2"/>
  <c r="BV105" i="2"/>
  <c r="BV106" i="2"/>
  <c r="CJ132" i="2"/>
  <c r="CM132" i="2"/>
  <c r="CD115" i="2"/>
  <c r="CD107" i="2"/>
  <c r="CL104" i="2"/>
  <c r="BZ111" i="2"/>
  <c r="BV112" i="2"/>
  <c r="CD111" i="2"/>
  <c r="BV111" i="2"/>
  <c r="BV107" i="2"/>
  <c r="CH112" i="2"/>
  <c r="CL115" i="2"/>
  <c r="CH111" i="2"/>
  <c r="CD106" i="2"/>
  <c r="CL100" i="2"/>
  <c r="CL109" i="2"/>
  <c r="CL112" i="2"/>
  <c r="CD112" i="2"/>
  <c r="BZ108" i="2"/>
  <c r="BV109" i="2"/>
  <c r="CU101" i="2" s="1"/>
  <c r="BZ113" i="2"/>
  <c r="CL111" i="2"/>
  <c r="CH106" i="2"/>
  <c r="BB116" i="2"/>
  <c r="BZ109" i="2"/>
  <c r="CY101" i="2" s="1"/>
  <c r="BV115" i="2"/>
  <c r="CU103" i="2" s="1"/>
  <c r="CH110" i="2"/>
  <c r="CH103" i="2"/>
  <c r="CL107" i="2"/>
  <c r="BZ114" i="2"/>
  <c r="CD110" i="2"/>
  <c r="CL108" i="2"/>
  <c r="BV104" i="2"/>
  <c r="CL106" i="2"/>
  <c r="BZ107" i="2"/>
  <c r="CD114" i="2"/>
  <c r="BZ105" i="2"/>
  <c r="BV100" i="2"/>
  <c r="CL110" i="2"/>
  <c r="CH102" i="2"/>
  <c r="CD104" i="2"/>
  <c r="BZ102" i="2"/>
  <c r="CD109" i="2"/>
  <c r="DC101" i="2" s="1"/>
  <c r="CH105" i="2"/>
  <c r="CH113" i="2"/>
  <c r="CL114" i="2"/>
  <c r="BV114" i="2"/>
  <c r="BZ110" i="2"/>
  <c r="CH114" i="2"/>
  <c r="CH115" i="2"/>
  <c r="CF134" i="2"/>
  <c r="BF116" i="2"/>
  <c r="BV113" i="2"/>
  <c r="AX116" i="2"/>
  <c r="BT132" i="2"/>
  <c r="BT133" i="2"/>
  <c r="CG131" i="2"/>
  <c r="CB112" i="2"/>
  <c r="CC138" i="2"/>
  <c r="DB132" i="2" s="1"/>
  <c r="CE101" i="2"/>
  <c r="BY133" i="2"/>
  <c r="CC101" i="2"/>
  <c r="CJ102" i="2"/>
  <c r="CK135" i="2"/>
  <c r="DJ132" i="2" s="1"/>
  <c r="BU135" i="2"/>
  <c r="CM133" i="2"/>
  <c r="CG139" i="2"/>
  <c r="BY132" i="2"/>
  <c r="CM101" i="2"/>
  <c r="CC132" i="2"/>
  <c r="CC137" i="2"/>
  <c r="CC139" i="2"/>
  <c r="CC135" i="2"/>
  <c r="CC131" i="2"/>
  <c r="CC133" i="2"/>
  <c r="CC140" i="2"/>
  <c r="CJ109" i="2"/>
  <c r="CC143" i="2"/>
  <c r="CF133" i="2"/>
  <c r="CD131" i="2"/>
  <c r="CD132" i="2"/>
  <c r="CM103" i="2"/>
  <c r="CK136" i="2"/>
  <c r="BU133" i="2"/>
  <c r="BU134" i="2"/>
  <c r="CC134" i="2"/>
  <c r="CF131" i="2"/>
  <c r="BU142" i="2"/>
  <c r="BT146" i="2"/>
  <c r="CL133" i="2"/>
  <c r="BV137" i="2"/>
  <c r="BZ133" i="2"/>
  <c r="BX110" i="2"/>
  <c r="CK134" i="2"/>
  <c r="CK133" i="2"/>
  <c r="CB108" i="2"/>
  <c r="CB103" i="2"/>
  <c r="BT103" i="2"/>
  <c r="BT101" i="2"/>
  <c r="BW133" i="2"/>
  <c r="BW132" i="2"/>
  <c r="BW134" i="2"/>
  <c r="BX109" i="2"/>
  <c r="CB111" i="2"/>
  <c r="CC136" i="2"/>
  <c r="CC142" i="2"/>
  <c r="BY131" i="2"/>
  <c r="CG137" i="2"/>
  <c r="CB106" i="2"/>
  <c r="BT107" i="2"/>
  <c r="CC141" i="2"/>
  <c r="CG141" i="2"/>
  <c r="CC144" i="2"/>
  <c r="CG144" i="2"/>
  <c r="CG136" i="2"/>
  <c r="CI132" i="2"/>
  <c r="CE132" i="2"/>
  <c r="BY134" i="2"/>
  <c r="CJ141" i="2"/>
  <c r="CG133" i="2"/>
  <c r="CG140" i="2"/>
  <c r="CJ133" i="2"/>
  <c r="BW135" i="2"/>
  <c r="CD136" i="2"/>
  <c r="CC146" i="2"/>
  <c r="DB134" i="2" s="1"/>
  <c r="CM134" i="2"/>
  <c r="BY136" i="2"/>
  <c r="CJ131" i="2"/>
  <c r="CG135" i="2"/>
  <c r="CG134" i="2"/>
  <c r="CF139" i="2"/>
  <c r="CL138" i="2"/>
  <c r="BV143" i="2"/>
  <c r="BZ146" i="2"/>
  <c r="CG138" i="2"/>
  <c r="CI137" i="2"/>
  <c r="BL147" i="2"/>
  <c r="CB101" i="2"/>
  <c r="CB100" i="2"/>
  <c r="CB110" i="2"/>
  <c r="CC102" i="2"/>
  <c r="CF105" i="2"/>
  <c r="CB102" i="2"/>
  <c r="CB113" i="2"/>
  <c r="CD137" i="2"/>
  <c r="CK145" i="2"/>
  <c r="BD147" i="2"/>
  <c r="CM136" i="2"/>
  <c r="CB146" i="2"/>
  <c r="BX136" i="2"/>
  <c r="BX146" i="2"/>
  <c r="BX139" i="2"/>
  <c r="BX134" i="2"/>
  <c r="CB131" i="2"/>
  <c r="CB133" i="2"/>
  <c r="CB134" i="2"/>
  <c r="CB132" i="2"/>
  <c r="BV142" i="2"/>
  <c r="BV135" i="2"/>
  <c r="BV141" i="2"/>
  <c r="BV134" i="2"/>
  <c r="CJ103" i="2"/>
  <c r="CJ107" i="2"/>
  <c r="BL116" i="2"/>
  <c r="CJ101" i="2"/>
  <c r="CJ100" i="2"/>
  <c r="BX105" i="2"/>
  <c r="BX101" i="2"/>
  <c r="BX106" i="2"/>
  <c r="AZ116" i="2"/>
  <c r="CJ105" i="2"/>
  <c r="DI101" i="2" s="1"/>
  <c r="CJ114" i="2"/>
  <c r="CB115" i="2"/>
  <c r="CB144" i="2"/>
  <c r="BT137" i="2"/>
  <c r="CD134" i="2"/>
  <c r="BJ147" i="2"/>
  <c r="CD146" i="2"/>
  <c r="CD133" i="2"/>
  <c r="CD135" i="2"/>
  <c r="AV116" i="2"/>
  <c r="BT110" i="2"/>
  <c r="BT109" i="2"/>
  <c r="CS101" i="2" s="1"/>
  <c r="BT112" i="2"/>
  <c r="CH141" i="2"/>
  <c r="CH137" i="2"/>
  <c r="CL139" i="2"/>
  <c r="CL142" i="2"/>
  <c r="CL140" i="2"/>
  <c r="BZ131" i="2"/>
  <c r="BZ139" i="2"/>
  <c r="BZ137" i="2"/>
  <c r="BZ132" i="2"/>
  <c r="CF103" i="2"/>
  <c r="CF109" i="2"/>
  <c r="CF106" i="2"/>
  <c r="CF110" i="2"/>
  <c r="CF102" i="2"/>
  <c r="CI102" i="2"/>
  <c r="CJ104" i="2"/>
  <c r="CJ112" i="2"/>
  <c r="BT108" i="2"/>
  <c r="CH139" i="2"/>
  <c r="CL144" i="2"/>
  <c r="CF115" i="2"/>
  <c r="CE142" i="2"/>
  <c r="CH135" i="2"/>
  <c r="CD139" i="2"/>
  <c r="BT144" i="2"/>
  <c r="BT141" i="2"/>
  <c r="AZ147" i="2"/>
  <c r="CD141" i="2"/>
  <c r="CF143" i="2"/>
  <c r="CH140" i="2"/>
  <c r="CL137" i="2"/>
  <c r="BV138" i="2"/>
  <c r="BZ141" i="2"/>
  <c r="CF107" i="2"/>
  <c r="DE101" i="2" s="1"/>
  <c r="CB114" i="2"/>
  <c r="CJ143" i="2"/>
  <c r="BX107" i="2"/>
  <c r="BT113" i="2"/>
  <c r="CJ110" i="2"/>
  <c r="BU145" i="2"/>
  <c r="AU147" i="2"/>
  <c r="BU144" i="2"/>
  <c r="CM137" i="2"/>
  <c r="CJ142" i="2"/>
  <c r="CB136" i="2"/>
  <c r="CF113" i="2"/>
  <c r="CM102" i="2"/>
  <c r="CF108" i="2"/>
  <c r="BX112" i="2"/>
  <c r="CJ111" i="2"/>
  <c r="BT105" i="2"/>
  <c r="BT104" i="2"/>
  <c r="BT102" i="2"/>
  <c r="BT111" i="2"/>
  <c r="BT114" i="2"/>
  <c r="CB104" i="2"/>
  <c r="CB107" i="2"/>
  <c r="DA101" i="2" s="1"/>
  <c r="BD116" i="2"/>
  <c r="BF147" i="2"/>
  <c r="CD138" i="2"/>
  <c r="BZ134" i="2"/>
  <c r="CL131" i="2"/>
  <c r="CL135" i="2"/>
  <c r="CL143" i="2"/>
  <c r="CD143" i="2"/>
  <c r="BZ143" i="2"/>
  <c r="BV139" i="2"/>
  <c r="BB147" i="2"/>
  <c r="BV146" i="2"/>
  <c r="CJ136" i="2"/>
  <c r="DI132" i="2" s="1"/>
  <c r="BT139" i="2"/>
  <c r="BT134" i="2"/>
  <c r="BX131" i="2"/>
  <c r="BX137" i="2"/>
  <c r="BW139" i="2"/>
  <c r="BW143" i="2"/>
  <c r="CI139" i="2"/>
  <c r="CI135" i="2"/>
  <c r="DH132" i="2" s="1"/>
  <c r="CB145" i="2"/>
  <c r="BT138" i="2"/>
  <c r="BT136" i="2"/>
  <c r="AV147" i="2"/>
  <c r="BX145" i="2"/>
  <c r="BX140" i="2"/>
  <c r="BX133" i="2"/>
  <c r="BX135" i="2"/>
  <c r="CD140" i="2"/>
  <c r="DC132" i="2" s="1"/>
  <c r="CD145" i="2"/>
  <c r="CF145" i="2"/>
  <c r="CF142" i="2"/>
  <c r="CH144" i="2"/>
  <c r="CH132" i="2"/>
  <c r="CH143" i="2"/>
  <c r="CH133" i="2"/>
  <c r="CL134" i="2"/>
  <c r="CL145" i="2"/>
  <c r="CL141" i="2"/>
  <c r="CL146" i="2"/>
  <c r="BV132" i="2"/>
  <c r="BV145" i="2"/>
  <c r="AX147" i="2"/>
  <c r="BV133" i="2"/>
  <c r="BV144" i="2"/>
  <c r="CB137" i="2"/>
  <c r="BZ144" i="2"/>
  <c r="BZ145" i="2"/>
  <c r="BZ138" i="2"/>
  <c r="BZ135" i="2"/>
  <c r="BZ136" i="2"/>
  <c r="CJ145" i="2"/>
  <c r="CJ138" i="2"/>
  <c r="CJ135" i="2"/>
  <c r="CJ139" i="2"/>
  <c r="BX111" i="2"/>
  <c r="CC110" i="2"/>
  <c r="BX102" i="2"/>
  <c r="BH116" i="2"/>
  <c r="BS106" i="2"/>
  <c r="CF112" i="2"/>
  <c r="CF101" i="2"/>
  <c r="CF111" i="2"/>
  <c r="CF104" i="2"/>
  <c r="BX108" i="2"/>
  <c r="BX103" i="2"/>
  <c r="BX104" i="2"/>
  <c r="CJ108" i="2"/>
  <c r="CJ106" i="2"/>
  <c r="BT115" i="2"/>
  <c r="BT106" i="2"/>
  <c r="CB105" i="2"/>
  <c r="CB109" i="2"/>
  <c r="CJ113" i="2"/>
  <c r="CH145" i="2"/>
  <c r="CE146" i="2"/>
  <c r="CH142" i="2"/>
  <c r="BY145" i="2"/>
  <c r="BN147" i="2"/>
  <c r="CH146" i="2"/>
  <c r="CD144" i="2"/>
  <c r="BZ142" i="2"/>
  <c r="BV140" i="2"/>
  <c r="CU132" i="2" s="1"/>
  <c r="CJ140" i="2"/>
  <c r="CL132" i="2"/>
  <c r="CL136" i="2"/>
  <c r="CH138" i="2"/>
  <c r="DG132" i="2" s="1"/>
  <c r="BZ140" i="2"/>
  <c r="CY132" i="2" s="1"/>
  <c r="BV136" i="2"/>
  <c r="BW146" i="2"/>
  <c r="CJ134" i="2"/>
  <c r="CF135" i="2"/>
  <c r="BT135" i="2"/>
  <c r="BT143" i="2"/>
  <c r="CB135" i="2"/>
  <c r="CB138" i="2"/>
  <c r="DA132" i="2" s="1"/>
  <c r="BX144" i="2"/>
  <c r="BX132" i="2"/>
  <c r="CE135" i="2"/>
  <c r="BX114" i="2"/>
  <c r="CE106" i="2"/>
  <c r="BX141" i="2"/>
  <c r="CE138" i="2"/>
  <c r="DD132" i="2" s="1"/>
  <c r="CH136" i="2"/>
  <c r="CD142" i="2"/>
  <c r="CH134" i="2"/>
  <c r="CH131" i="2"/>
  <c r="BX138" i="2"/>
  <c r="CM145" i="2"/>
  <c r="BW142" i="2"/>
  <c r="CI136" i="2"/>
  <c r="DH133" i="2" s="1"/>
  <c r="CF141" i="2"/>
  <c r="CJ144" i="2"/>
  <c r="BT145" i="2"/>
  <c r="BS142" i="2"/>
  <c r="BI147" i="2"/>
  <c r="CE141" i="2"/>
  <c r="CE140" i="2"/>
  <c r="CI138" i="2"/>
  <c r="CI140" i="2"/>
  <c r="BW145" i="2"/>
  <c r="BW141" i="2"/>
  <c r="BW136" i="2"/>
  <c r="BW140" i="2"/>
  <c r="CK146" i="2"/>
  <c r="DJ134" i="2" s="1"/>
  <c r="BU137" i="2"/>
  <c r="CM138" i="2"/>
  <c r="CM146" i="2"/>
  <c r="BS140" i="2"/>
  <c r="CR132" i="2" s="1"/>
  <c r="CF140" i="2"/>
  <c r="CG142" i="2"/>
  <c r="DF132" i="2" s="1"/>
  <c r="CB142" i="2"/>
  <c r="BU139" i="2"/>
  <c r="AY147" i="2"/>
  <c r="CK144" i="2"/>
  <c r="CE133" i="2"/>
  <c r="CE136" i="2"/>
  <c r="CE144" i="2"/>
  <c r="CI133" i="2"/>
  <c r="CI141" i="2"/>
  <c r="BU140" i="2"/>
  <c r="CT132" i="2" s="1"/>
  <c r="BW137" i="2"/>
  <c r="CV132" i="2" s="1"/>
  <c r="BU138" i="2"/>
  <c r="BU136" i="2"/>
  <c r="CM135" i="2"/>
  <c r="CC145" i="2"/>
  <c r="BE147" i="2"/>
  <c r="CJ146" i="2"/>
  <c r="CJ137" i="2"/>
  <c r="CF146" i="2"/>
  <c r="CF138" i="2"/>
  <c r="DE132" i="2" s="1"/>
  <c r="BT140" i="2"/>
  <c r="CS132" i="2" s="1"/>
  <c r="BT142" i="2"/>
  <c r="CG145" i="2"/>
  <c r="CG146" i="2"/>
  <c r="DF134" i="2" s="1"/>
  <c r="CB139" i="2"/>
  <c r="CB141" i="2"/>
  <c r="BX142" i="2"/>
  <c r="BW144" i="2"/>
  <c r="CI142" i="2"/>
  <c r="CF144" i="2"/>
  <c r="CM144" i="2"/>
  <c r="CI144" i="2"/>
  <c r="BY146" i="2"/>
  <c r="CE134" i="2"/>
  <c r="CE139" i="2"/>
  <c r="CE137" i="2"/>
  <c r="CI134" i="2"/>
  <c r="BW138" i="2"/>
  <c r="BU143" i="2"/>
  <c r="BU141" i="2"/>
  <c r="CM143" i="2"/>
  <c r="BS141" i="2"/>
  <c r="CF137" i="2"/>
  <c r="BH147" i="2"/>
  <c r="CF136" i="2"/>
  <c r="CG143" i="2"/>
  <c r="CB143" i="2"/>
  <c r="CB140" i="2"/>
  <c r="BX143" i="2"/>
  <c r="BC147" i="2"/>
  <c r="CA144" i="2"/>
  <c r="CA140" i="2"/>
  <c r="CA141" i="2"/>
  <c r="CA137" i="2"/>
  <c r="CA136" i="2"/>
  <c r="CA145" i="2"/>
  <c r="CA142" i="2"/>
  <c r="CA135" i="2"/>
  <c r="CA131" i="2"/>
  <c r="CA139" i="2"/>
  <c r="CZ133" i="2" s="1"/>
  <c r="CA134" i="2"/>
  <c r="CA133" i="2"/>
  <c r="CA146" i="2"/>
  <c r="CA138" i="2"/>
  <c r="CZ132" i="2" s="1"/>
  <c r="CA132" i="2"/>
  <c r="CA143" i="2"/>
  <c r="BY140" i="2"/>
  <c r="CI146" i="2"/>
  <c r="DH134" i="2" s="1"/>
  <c r="BK147" i="2"/>
  <c r="CE145" i="2"/>
  <c r="CK141" i="2"/>
  <c r="BM147" i="2"/>
  <c r="CK142" i="2"/>
  <c r="BY139" i="2"/>
  <c r="BY142" i="2"/>
  <c r="BU146" i="2"/>
  <c r="CT134" i="2" s="1"/>
  <c r="CM142" i="2"/>
  <c r="CM139" i="2"/>
  <c r="BO147" i="2"/>
  <c r="BS134" i="2"/>
  <c r="BS139" i="2"/>
  <c r="BS145" i="2"/>
  <c r="CI145" i="2"/>
  <c r="BY143" i="2"/>
  <c r="BG147" i="2"/>
  <c r="BS143" i="2"/>
  <c r="CM141" i="2"/>
  <c r="CK137" i="2"/>
  <c r="CK139" i="2"/>
  <c r="CK143" i="2"/>
  <c r="BA147" i="2"/>
  <c r="BY137" i="2"/>
  <c r="CX132" i="2" s="1"/>
  <c r="BY144" i="2"/>
  <c r="BS135" i="2"/>
  <c r="CM140" i="2"/>
  <c r="BS146" i="2"/>
  <c r="BS132" i="2"/>
  <c r="BS136" i="2"/>
  <c r="BS144" i="2"/>
  <c r="CE143" i="2"/>
  <c r="BY141" i="2"/>
  <c r="CI143" i="2"/>
  <c r="CK138" i="2"/>
  <c r="CK140" i="2"/>
  <c r="BY138" i="2"/>
  <c r="AW147" i="2"/>
  <c r="BS133" i="2"/>
  <c r="BS138" i="2"/>
  <c r="BS137" i="2"/>
  <c r="CM109" i="2"/>
  <c r="CE113" i="2"/>
  <c r="BS114" i="2"/>
  <c r="BX113" i="2"/>
  <c r="BS108" i="2"/>
  <c r="BS107" i="2"/>
  <c r="BS103" i="2"/>
  <c r="BS104" i="2"/>
  <c r="BS105" i="2"/>
  <c r="CC115" i="2"/>
  <c r="CE102" i="2"/>
  <c r="CC103" i="2"/>
  <c r="AU116" i="2"/>
  <c r="CE109" i="2"/>
  <c r="CE107" i="2"/>
  <c r="DD101" i="2" s="1"/>
  <c r="BS101" i="2"/>
  <c r="CF114" i="2"/>
  <c r="BX115" i="2"/>
  <c r="CJ115" i="2"/>
  <c r="CM111" i="2"/>
  <c r="CM104" i="2"/>
  <c r="CI115" i="2"/>
  <c r="CI105" i="2"/>
  <c r="DH102" i="2" s="1"/>
  <c r="CG115" i="2"/>
  <c r="CG111" i="2"/>
  <c r="DF101" i="2" s="1"/>
  <c r="BI116" i="2"/>
  <c r="CG110" i="2"/>
  <c r="CG109" i="2"/>
  <c r="CG108" i="2"/>
  <c r="CG103" i="2"/>
  <c r="CG101" i="2"/>
  <c r="CG100" i="2"/>
  <c r="CG113" i="2"/>
  <c r="CG112" i="2"/>
  <c r="CG107" i="2"/>
  <c r="CG106" i="2"/>
  <c r="CG114" i="2"/>
  <c r="CG105" i="2"/>
  <c r="CG104" i="2"/>
  <c r="CG102" i="2"/>
  <c r="BS113" i="2"/>
  <c r="CM106" i="2"/>
  <c r="CM113" i="2"/>
  <c r="CC114" i="2"/>
  <c r="CC105" i="2"/>
  <c r="CC112" i="2"/>
  <c r="CI101" i="2"/>
  <c r="CI106" i="2"/>
  <c r="BK116" i="2"/>
  <c r="CM107" i="2"/>
  <c r="BY115" i="2"/>
  <c r="BY111" i="2"/>
  <c r="BY114" i="2"/>
  <c r="BY113" i="2"/>
  <c r="BY112" i="2"/>
  <c r="BY103" i="2"/>
  <c r="BY101" i="2"/>
  <c r="BY100" i="2"/>
  <c r="BY109" i="2"/>
  <c r="BY108" i="2"/>
  <c r="BY107" i="2"/>
  <c r="BY106" i="2"/>
  <c r="CX101" i="2" s="1"/>
  <c r="BY102" i="2"/>
  <c r="BY110" i="2"/>
  <c r="BY105" i="2"/>
  <c r="BY104" i="2"/>
  <c r="BA116" i="2"/>
  <c r="CM108" i="2"/>
  <c r="BO116" i="2"/>
  <c r="CE103" i="2"/>
  <c r="CE111" i="2"/>
  <c r="BG116" i="2"/>
  <c r="BE116" i="2"/>
  <c r="CC108" i="2"/>
  <c r="CC113" i="2"/>
  <c r="CC111" i="2"/>
  <c r="CI113" i="2"/>
  <c r="AY116" i="2"/>
  <c r="BW113" i="2"/>
  <c r="BW109" i="2"/>
  <c r="BW115" i="2"/>
  <c r="BW108" i="2"/>
  <c r="BW106" i="2"/>
  <c r="CV101" i="2" s="1"/>
  <c r="BW105" i="2"/>
  <c r="BW112" i="2"/>
  <c r="BW114" i="2"/>
  <c r="BW111" i="2"/>
  <c r="BW107" i="2"/>
  <c r="BW103" i="2"/>
  <c r="BW100" i="2"/>
  <c r="BW110" i="2"/>
  <c r="BW102" i="2"/>
  <c r="BW101" i="2"/>
  <c r="BW104" i="2"/>
  <c r="BC116" i="2"/>
  <c r="CA113" i="2"/>
  <c r="CA109" i="2"/>
  <c r="CA110" i="2"/>
  <c r="CA106" i="2"/>
  <c r="CA105" i="2"/>
  <c r="CA114" i="2"/>
  <c r="CA111" i="2"/>
  <c r="CA104" i="2"/>
  <c r="CA100" i="2"/>
  <c r="CA115" i="2"/>
  <c r="CA112" i="2"/>
  <c r="CA107" i="2"/>
  <c r="CZ101" i="2" s="1"/>
  <c r="CA101" i="2"/>
  <c r="CA108" i="2"/>
  <c r="CA103" i="2"/>
  <c r="CA102" i="2"/>
  <c r="CE108" i="2"/>
  <c r="CI107" i="2"/>
  <c r="CI114" i="2"/>
  <c r="CK115" i="2"/>
  <c r="CK111" i="2"/>
  <c r="CK103" i="2"/>
  <c r="CK101" i="2"/>
  <c r="CK100" i="2"/>
  <c r="BM116" i="2"/>
  <c r="CK113" i="2"/>
  <c r="CK112" i="2"/>
  <c r="CK105" i="2"/>
  <c r="CK104" i="2"/>
  <c r="DJ101" i="2" s="1"/>
  <c r="CK114" i="2"/>
  <c r="CK110" i="2"/>
  <c r="CK102" i="2"/>
  <c r="CK109" i="2"/>
  <c r="CK108" i="2"/>
  <c r="CK107" i="2"/>
  <c r="CK106" i="2"/>
  <c r="CM114" i="2"/>
  <c r="CM110" i="2"/>
  <c r="CM115" i="2"/>
  <c r="CE110" i="2"/>
  <c r="CE115" i="2"/>
  <c r="DD103" i="2" s="1"/>
  <c r="CE112" i="2"/>
  <c r="CC106" i="2"/>
  <c r="CC109" i="2"/>
  <c r="CI112" i="2"/>
  <c r="CI108" i="2"/>
  <c r="CE104" i="2"/>
  <c r="BS115" i="2"/>
  <c r="CR103" i="2" s="1"/>
  <c r="BS102" i="2"/>
  <c r="CI111" i="2"/>
  <c r="CI103" i="2"/>
  <c r="CI104" i="2"/>
  <c r="DH101" i="2" s="1"/>
  <c r="CI110" i="2"/>
  <c r="CI109" i="2"/>
  <c r="BU115" i="2"/>
  <c r="BU111" i="2"/>
  <c r="BU103" i="2"/>
  <c r="BU101" i="2"/>
  <c r="BU100" i="2"/>
  <c r="BU114" i="2"/>
  <c r="BU110" i="2"/>
  <c r="BU105" i="2"/>
  <c r="BU104" i="2"/>
  <c r="BU109" i="2"/>
  <c r="CT101" i="2" s="1"/>
  <c r="BU108" i="2"/>
  <c r="AW116" i="2"/>
  <c r="BU112" i="2"/>
  <c r="BU107" i="2"/>
  <c r="BU106" i="2"/>
  <c r="BU102" i="2"/>
  <c r="BU113" i="2"/>
  <c r="BS110" i="2"/>
  <c r="BS112" i="2"/>
  <c r="BS111" i="2"/>
  <c r="BS109" i="2"/>
  <c r="CR101" i="2" s="1"/>
  <c r="CM112" i="2"/>
  <c r="CM105" i="2"/>
  <c r="CE114" i="2"/>
  <c r="CE105" i="2"/>
  <c r="CC107" i="2"/>
  <c r="DB101" i="2" s="1"/>
  <c r="CC104" i="2"/>
  <c r="DJ103" i="2" l="1"/>
  <c r="DI103" i="2"/>
  <c r="DA102" i="2"/>
  <c r="CS103" i="2"/>
  <c r="CW103" i="2"/>
  <c r="CZ102" i="2"/>
  <c r="CX102" i="2"/>
  <c r="DA133" i="2"/>
  <c r="DI133" i="2"/>
  <c r="DE103" i="2"/>
  <c r="DC103" i="2"/>
  <c r="CZ103" i="2"/>
  <c r="CR134" i="2"/>
  <c r="CX133" i="2"/>
  <c r="CZ134" i="2"/>
  <c r="CX134" i="2"/>
  <c r="CS134" i="2"/>
  <c r="DG134" i="2"/>
  <c r="DC134" i="2"/>
  <c r="CY103" i="2"/>
  <c r="DG102" i="2"/>
  <c r="CT103" i="2"/>
  <c r="DF103" i="2"/>
  <c r="DE134" i="2"/>
  <c r="CY134" i="2"/>
  <c r="DG103" i="2"/>
  <c r="CV133" i="2"/>
  <c r="CV134" i="2" s="1"/>
  <c r="CU134" i="2"/>
  <c r="CW101" i="2"/>
  <c r="CW102" i="2"/>
  <c r="CW134" i="2"/>
  <c r="CV102" i="2"/>
  <c r="CV103" i="2" s="1"/>
  <c r="DH103" i="2"/>
  <c r="DI134" i="2"/>
  <c r="DD134" i="2"/>
  <c r="CW133" i="2"/>
  <c r="CW132" i="2"/>
  <c r="DB103" i="2"/>
  <c r="CX103" i="2"/>
  <c r="DI102" i="2"/>
  <c r="DG133" i="2"/>
  <c r="DA103" i="2"/>
  <c r="DA134" i="2"/>
  <c r="AI11" i="7"/>
  <c r="AI41" i="2"/>
  <c r="AI7" i="7" l="1"/>
  <c r="BW3" i="7"/>
  <c r="W3" i="7"/>
  <c r="BR35" i="2" l="1"/>
  <c r="AT35" i="2"/>
  <c r="V35" i="2"/>
  <c r="BT3" i="3" l="1"/>
  <c r="V3" i="3"/>
  <c r="DP5" i="3"/>
  <c r="CP4" i="3"/>
  <c r="AR21" i="3"/>
  <c r="AR20" i="3"/>
  <c r="AR19" i="3"/>
  <c r="AR18" i="3"/>
  <c r="AR17" i="3"/>
  <c r="AR16" i="3"/>
  <c r="AR15" i="3"/>
  <c r="AR14" i="3"/>
  <c r="AR13" i="3"/>
  <c r="AR12" i="3"/>
  <c r="AR11" i="3"/>
  <c r="AR10" i="3"/>
  <c r="BQ9" i="3"/>
  <c r="AR8" i="3"/>
  <c r="AR7" i="3"/>
  <c r="AR6" i="3"/>
  <c r="AR5" i="3"/>
  <c r="AQ8" i="3"/>
  <c r="BW3" i="5"/>
  <c r="V3" i="5"/>
  <c r="AT21" i="5"/>
  <c r="DU5" i="5" s="1"/>
  <c r="AT20" i="5"/>
  <c r="AT19" i="5"/>
  <c r="AT18" i="5"/>
  <c r="AT17" i="5"/>
  <c r="BT17" i="5" s="1"/>
  <c r="AT16" i="5"/>
  <c r="AT15" i="5"/>
  <c r="AT14" i="5"/>
  <c r="AT13" i="5"/>
  <c r="BT13" i="5" s="1"/>
  <c r="AT12" i="5"/>
  <c r="AT11" i="5"/>
  <c r="AT10" i="5"/>
  <c r="AT9" i="5"/>
  <c r="BT9" i="5" s="1"/>
  <c r="AT8" i="5"/>
  <c r="AT7" i="5"/>
  <c r="AT6" i="5"/>
  <c r="AT5" i="5"/>
  <c r="BT5" i="5" s="1"/>
  <c r="CT5" i="5" s="1"/>
  <c r="AT6" i="7"/>
  <c r="AT21" i="7"/>
  <c r="AT20" i="7"/>
  <c r="AT19" i="7"/>
  <c r="AT18" i="7"/>
  <c r="AT17" i="7"/>
  <c r="BT17" i="7" s="1"/>
  <c r="AT16" i="7"/>
  <c r="AT15" i="7"/>
  <c r="AT14" i="7"/>
  <c r="AT13" i="7"/>
  <c r="BT13" i="7" s="1"/>
  <c r="AT12" i="7"/>
  <c r="AT11" i="7"/>
  <c r="AT10" i="7"/>
  <c r="AT9" i="7"/>
  <c r="BT9" i="7" s="1"/>
  <c r="AT8" i="7"/>
  <c r="AT7" i="7"/>
  <c r="AT5" i="7"/>
  <c r="BT6" i="7" l="1"/>
  <c r="BQ5" i="3"/>
  <c r="CP5" i="3" s="1"/>
  <c r="BQ17" i="3"/>
  <c r="BQ13" i="3"/>
  <c r="BT5" i="7"/>
  <c r="BT10" i="7"/>
  <c r="BT14" i="7"/>
  <c r="BT18" i="7"/>
  <c r="BT7" i="7"/>
  <c r="BT11" i="7"/>
  <c r="BT15" i="7"/>
  <c r="BT19" i="7"/>
  <c r="BT8" i="7"/>
  <c r="BT12" i="7"/>
  <c r="BT16" i="7"/>
  <c r="BT20" i="7"/>
  <c r="DU5" i="7"/>
  <c r="BQ8" i="3"/>
  <c r="BQ12" i="3"/>
  <c r="BQ16" i="3"/>
  <c r="BQ6" i="3"/>
  <c r="BQ20" i="3"/>
  <c r="BQ19" i="3"/>
  <c r="BQ10" i="3"/>
  <c r="BQ14" i="3"/>
  <c r="BQ18" i="3"/>
  <c r="BQ7" i="3"/>
  <c r="BQ11" i="3"/>
  <c r="BQ15" i="3"/>
  <c r="BT7" i="5"/>
  <c r="BT11" i="5"/>
  <c r="BT15" i="5"/>
  <c r="BT19" i="5"/>
  <c r="BT16" i="5"/>
  <c r="BT6" i="5"/>
  <c r="BT10" i="5"/>
  <c r="BT14" i="5"/>
  <c r="BT18" i="5"/>
  <c r="BT20" i="5"/>
  <c r="BT8" i="5"/>
  <c r="BT12" i="5"/>
  <c r="AQ53" i="2"/>
  <c r="AP53" i="2"/>
  <c r="AO53" i="2"/>
  <c r="AN53" i="2"/>
  <c r="AM53" i="2"/>
  <c r="AL53" i="2"/>
  <c r="AK53" i="2"/>
  <c r="AJ53" i="2"/>
  <c r="AI53" i="2"/>
  <c r="AH53" i="2"/>
  <c r="AG53" i="2"/>
  <c r="AF53" i="2"/>
  <c r="AE53" i="2"/>
  <c r="AD53" i="2"/>
  <c r="AC53" i="2"/>
  <c r="AB53" i="2"/>
  <c r="AA53" i="2"/>
  <c r="Z53" i="2"/>
  <c r="Y53" i="2"/>
  <c r="X53" i="2"/>
  <c r="W53" i="2"/>
  <c r="AQ52" i="2"/>
  <c r="AP52" i="2"/>
  <c r="AO52" i="2"/>
  <c r="AN52" i="2"/>
  <c r="AM52" i="2"/>
  <c r="AL52" i="2"/>
  <c r="AK52" i="2"/>
  <c r="AJ52" i="2"/>
  <c r="AI52" i="2"/>
  <c r="AH52" i="2"/>
  <c r="AG52" i="2"/>
  <c r="AF52" i="2"/>
  <c r="AE52" i="2"/>
  <c r="AD52" i="2"/>
  <c r="AC52" i="2"/>
  <c r="BA52" i="2" s="1"/>
  <c r="AB52" i="2"/>
  <c r="AA52" i="2"/>
  <c r="Z52" i="2"/>
  <c r="Y52" i="2"/>
  <c r="X52" i="2"/>
  <c r="W52" i="2"/>
  <c r="AQ51" i="2"/>
  <c r="AP51" i="2"/>
  <c r="AO51" i="2"/>
  <c r="AN51" i="2"/>
  <c r="AM51" i="2"/>
  <c r="AL51" i="2"/>
  <c r="AK51" i="2"/>
  <c r="AJ51" i="2"/>
  <c r="AI51" i="2"/>
  <c r="AH51" i="2"/>
  <c r="AG51" i="2"/>
  <c r="AF51" i="2"/>
  <c r="AE51" i="2"/>
  <c r="AD51" i="2"/>
  <c r="AC51" i="2"/>
  <c r="AB51" i="2"/>
  <c r="AA51" i="2"/>
  <c r="Z51" i="2"/>
  <c r="Y51" i="2"/>
  <c r="X51" i="2"/>
  <c r="W51" i="2"/>
  <c r="AQ50" i="2"/>
  <c r="AP50" i="2"/>
  <c r="AO50" i="2"/>
  <c r="AN50" i="2"/>
  <c r="AM50" i="2"/>
  <c r="AL50" i="2"/>
  <c r="AK50" i="2"/>
  <c r="AJ50" i="2"/>
  <c r="AI50" i="2"/>
  <c r="AH50" i="2"/>
  <c r="AG50" i="2"/>
  <c r="AF50" i="2"/>
  <c r="AE50" i="2"/>
  <c r="AD50" i="2"/>
  <c r="AC50" i="2"/>
  <c r="AB50" i="2"/>
  <c r="AA50" i="2"/>
  <c r="Z50" i="2"/>
  <c r="Y50" i="2"/>
  <c r="X50" i="2"/>
  <c r="W50" i="2"/>
  <c r="AQ49" i="2"/>
  <c r="AP49" i="2"/>
  <c r="AO49" i="2"/>
  <c r="BM49" i="2" s="1"/>
  <c r="AN49" i="2"/>
  <c r="AM49" i="2"/>
  <c r="AL49" i="2"/>
  <c r="AK49" i="2"/>
  <c r="BI49" i="2" s="1"/>
  <c r="AJ49" i="2"/>
  <c r="AI49" i="2"/>
  <c r="AH49" i="2"/>
  <c r="AG49" i="2"/>
  <c r="BE49" i="2" s="1"/>
  <c r="AF49" i="2"/>
  <c r="AE49" i="2"/>
  <c r="AD49" i="2"/>
  <c r="AC49" i="2"/>
  <c r="BA49" i="2" s="1"/>
  <c r="AB49" i="2"/>
  <c r="AA49" i="2"/>
  <c r="Z49" i="2"/>
  <c r="Y49" i="2"/>
  <c r="AW49" i="2" s="1"/>
  <c r="X49" i="2"/>
  <c r="W49" i="2"/>
  <c r="AQ48" i="2"/>
  <c r="AP48" i="2"/>
  <c r="AO48" i="2"/>
  <c r="AN48" i="2"/>
  <c r="AM48" i="2"/>
  <c r="AL48" i="2"/>
  <c r="AK48" i="2"/>
  <c r="AJ48" i="2"/>
  <c r="AI48" i="2"/>
  <c r="AH48" i="2"/>
  <c r="AG48" i="2"/>
  <c r="AF48" i="2"/>
  <c r="AE48" i="2"/>
  <c r="AD48" i="2"/>
  <c r="AC48" i="2"/>
  <c r="AB48" i="2"/>
  <c r="AA48" i="2"/>
  <c r="Z48" i="2"/>
  <c r="Y48" i="2"/>
  <c r="X48" i="2"/>
  <c r="W48" i="2"/>
  <c r="AQ47" i="2"/>
  <c r="AP47" i="2"/>
  <c r="AO47" i="2"/>
  <c r="AN47" i="2"/>
  <c r="AM47" i="2"/>
  <c r="AL47" i="2"/>
  <c r="AK47" i="2"/>
  <c r="AJ47" i="2"/>
  <c r="AI47" i="2"/>
  <c r="AH47" i="2"/>
  <c r="AG47" i="2"/>
  <c r="AF47" i="2"/>
  <c r="AE47" i="2"/>
  <c r="AD47" i="2"/>
  <c r="AC47" i="2"/>
  <c r="AB47" i="2"/>
  <c r="AA47" i="2"/>
  <c r="Z47" i="2"/>
  <c r="Y47" i="2"/>
  <c r="X47" i="2"/>
  <c r="W47" i="2"/>
  <c r="AQ46" i="2"/>
  <c r="AP46" i="2"/>
  <c r="AO46" i="2"/>
  <c r="AN46" i="2"/>
  <c r="AM46" i="2"/>
  <c r="AL46" i="2"/>
  <c r="AK46" i="2"/>
  <c r="AJ46" i="2"/>
  <c r="AI46" i="2"/>
  <c r="AH46" i="2"/>
  <c r="AG46" i="2"/>
  <c r="AF46" i="2"/>
  <c r="AE46" i="2"/>
  <c r="AD46" i="2"/>
  <c r="AC46" i="2"/>
  <c r="AB46" i="2"/>
  <c r="AA46" i="2"/>
  <c r="Z46" i="2"/>
  <c r="Y46" i="2"/>
  <c r="X46" i="2"/>
  <c r="W46" i="2"/>
  <c r="AQ45" i="2"/>
  <c r="AP45" i="2"/>
  <c r="AO45" i="2"/>
  <c r="AN45" i="2"/>
  <c r="AM45" i="2"/>
  <c r="AL45" i="2"/>
  <c r="AK45" i="2"/>
  <c r="AJ45" i="2"/>
  <c r="AI45" i="2"/>
  <c r="AH45" i="2"/>
  <c r="AG45" i="2"/>
  <c r="AF45" i="2"/>
  <c r="AE45" i="2"/>
  <c r="AD45" i="2"/>
  <c r="AC45" i="2"/>
  <c r="AB45" i="2"/>
  <c r="AA45" i="2"/>
  <c r="Z45" i="2"/>
  <c r="Y45" i="2"/>
  <c r="X45" i="2"/>
  <c r="W45" i="2"/>
  <c r="AQ44" i="2"/>
  <c r="AP44" i="2"/>
  <c r="AO44" i="2"/>
  <c r="AN44" i="2"/>
  <c r="AM44" i="2"/>
  <c r="AL44" i="2"/>
  <c r="AK44" i="2"/>
  <c r="AJ44" i="2"/>
  <c r="AI44" i="2"/>
  <c r="AH44" i="2"/>
  <c r="AG44" i="2"/>
  <c r="AF44" i="2"/>
  <c r="AE44" i="2"/>
  <c r="AD44" i="2"/>
  <c r="AC44" i="2"/>
  <c r="AB44" i="2"/>
  <c r="AA44" i="2"/>
  <c r="Z44" i="2"/>
  <c r="Y44" i="2"/>
  <c r="X44" i="2"/>
  <c r="W44" i="2"/>
  <c r="AQ43" i="2"/>
  <c r="AP43" i="2"/>
  <c r="AO43" i="2"/>
  <c r="AN43" i="2"/>
  <c r="AM43" i="2"/>
  <c r="AL43" i="2"/>
  <c r="AK43" i="2"/>
  <c r="AJ43" i="2"/>
  <c r="AI43" i="2"/>
  <c r="AH43" i="2"/>
  <c r="AG43" i="2"/>
  <c r="AF43" i="2"/>
  <c r="AE43" i="2"/>
  <c r="AD43" i="2"/>
  <c r="AC43" i="2"/>
  <c r="AB43" i="2"/>
  <c r="AA43" i="2"/>
  <c r="Z43" i="2"/>
  <c r="Y43" i="2"/>
  <c r="X43" i="2"/>
  <c r="W43" i="2"/>
  <c r="CR42" i="2"/>
  <c r="AQ42" i="2"/>
  <c r="BO42" i="2" s="1"/>
  <c r="AP42" i="2"/>
  <c r="AO42" i="2"/>
  <c r="AN42" i="2"/>
  <c r="AM42" i="2"/>
  <c r="AL42" i="2"/>
  <c r="AK42" i="2"/>
  <c r="BI42" i="2" s="1"/>
  <c r="AJ42" i="2"/>
  <c r="AI42" i="2"/>
  <c r="AH42" i="2"/>
  <c r="AG42" i="2"/>
  <c r="AF42" i="2"/>
  <c r="AE42" i="2"/>
  <c r="BC42" i="2" s="1"/>
  <c r="AD42" i="2"/>
  <c r="AC42" i="2"/>
  <c r="AB42" i="2"/>
  <c r="AA42" i="2"/>
  <c r="Z42" i="2"/>
  <c r="Y42" i="2"/>
  <c r="AW42" i="2" s="1"/>
  <c r="X42" i="2"/>
  <c r="W42" i="2"/>
  <c r="AQ41" i="2"/>
  <c r="AP41" i="2"/>
  <c r="AO41" i="2"/>
  <c r="AN41" i="2"/>
  <c r="AM41" i="2"/>
  <c r="AL41" i="2"/>
  <c r="AK41" i="2"/>
  <c r="AJ41" i="2"/>
  <c r="AH41" i="2"/>
  <c r="AG41" i="2"/>
  <c r="AF41" i="2"/>
  <c r="AE41" i="2"/>
  <c r="AD41" i="2"/>
  <c r="AC41" i="2"/>
  <c r="AB41" i="2"/>
  <c r="AA41" i="2"/>
  <c r="Z41" i="2"/>
  <c r="Y41" i="2"/>
  <c r="X41" i="2"/>
  <c r="W41" i="2"/>
  <c r="AQ40" i="2"/>
  <c r="AP40" i="2"/>
  <c r="AO40" i="2"/>
  <c r="AN40" i="2"/>
  <c r="AM40" i="2"/>
  <c r="AL40" i="2"/>
  <c r="AK40" i="2"/>
  <c r="AJ40" i="2"/>
  <c r="AI40" i="2"/>
  <c r="AH40" i="2"/>
  <c r="AG40" i="2"/>
  <c r="AF40" i="2"/>
  <c r="AE40" i="2"/>
  <c r="AD40" i="2"/>
  <c r="AC40" i="2"/>
  <c r="AB40" i="2"/>
  <c r="AA40" i="2"/>
  <c r="Z40" i="2"/>
  <c r="Y40" i="2"/>
  <c r="X40" i="2"/>
  <c r="W40" i="2"/>
  <c r="AQ39" i="2"/>
  <c r="AP39" i="2"/>
  <c r="AO39" i="2"/>
  <c r="AN39" i="2"/>
  <c r="AM39" i="2"/>
  <c r="AL39" i="2"/>
  <c r="AK39" i="2"/>
  <c r="AJ39" i="2"/>
  <c r="AI39" i="2"/>
  <c r="AH39" i="2"/>
  <c r="AG39" i="2"/>
  <c r="AF39" i="2"/>
  <c r="AE39" i="2"/>
  <c r="AD39" i="2"/>
  <c r="AC39" i="2"/>
  <c r="AB39" i="2"/>
  <c r="AA39" i="2"/>
  <c r="Z39" i="2"/>
  <c r="Y39" i="2"/>
  <c r="X39" i="2"/>
  <c r="W39" i="2"/>
  <c r="AQ38" i="2"/>
  <c r="AP38" i="2"/>
  <c r="AO38" i="2"/>
  <c r="AN38" i="2"/>
  <c r="AM38" i="2"/>
  <c r="AL38" i="2"/>
  <c r="AK38" i="2"/>
  <c r="AJ38" i="2"/>
  <c r="AI38" i="2"/>
  <c r="AH38" i="2"/>
  <c r="AG38" i="2"/>
  <c r="AF38" i="2"/>
  <c r="AE38" i="2"/>
  <c r="AD38" i="2"/>
  <c r="AC38" i="2"/>
  <c r="AB38" i="2"/>
  <c r="AA38" i="2"/>
  <c r="Z38" i="2"/>
  <c r="Y38" i="2"/>
  <c r="X38" i="2"/>
  <c r="W38" i="2"/>
  <c r="AQ37" i="2"/>
  <c r="AP37" i="2"/>
  <c r="AO37" i="2"/>
  <c r="AN37" i="2"/>
  <c r="AM37" i="2"/>
  <c r="AL37" i="2"/>
  <c r="AK37" i="2"/>
  <c r="AJ37" i="2"/>
  <c r="AI37" i="2"/>
  <c r="AH37" i="2"/>
  <c r="AG37" i="2"/>
  <c r="AF37" i="2"/>
  <c r="AE37" i="2"/>
  <c r="AD37" i="2"/>
  <c r="AC37" i="2"/>
  <c r="AB37" i="2"/>
  <c r="AA37" i="2"/>
  <c r="Z37" i="2"/>
  <c r="Y37" i="2"/>
  <c r="X37" i="2"/>
  <c r="W37" i="2"/>
  <c r="AQ36" i="2"/>
  <c r="CM36" i="2" s="1"/>
  <c r="AP36" i="2"/>
  <c r="CL36" i="2" s="1"/>
  <c r="AO36" i="2"/>
  <c r="CK36" i="2" s="1"/>
  <c r="AN36" i="2"/>
  <c r="BL36" i="2" s="1"/>
  <c r="AM36" i="2"/>
  <c r="CI36" i="2" s="1"/>
  <c r="AL36" i="2"/>
  <c r="CH36" i="2" s="1"/>
  <c r="AK36" i="2"/>
  <c r="BI36" i="2" s="1"/>
  <c r="AJ36" i="2"/>
  <c r="BH36" i="2" s="1"/>
  <c r="AI36" i="2"/>
  <c r="CE36" i="2" s="1"/>
  <c r="AH36" i="2"/>
  <c r="CD36" i="2" s="1"/>
  <c r="AG36" i="2"/>
  <c r="CC36" i="2" s="1"/>
  <c r="AF36" i="2"/>
  <c r="BD36" i="2" s="1"/>
  <c r="AE36" i="2"/>
  <c r="CA36" i="2" s="1"/>
  <c r="AD36" i="2"/>
  <c r="BZ36" i="2" s="1"/>
  <c r="AC36" i="2"/>
  <c r="AB36" i="2"/>
  <c r="AA36" i="2"/>
  <c r="BW36" i="2" s="1"/>
  <c r="Z36" i="2"/>
  <c r="BV36" i="2" s="1"/>
  <c r="Y36" i="2"/>
  <c r="BU36" i="2" s="1"/>
  <c r="X36" i="2"/>
  <c r="AV36" i="2" s="1"/>
  <c r="W36" i="2"/>
  <c r="BS36" i="2" s="1"/>
  <c r="AU42" i="2" l="1"/>
  <c r="BA42" i="2"/>
  <c r="BG42" i="2"/>
  <c r="BM42" i="2"/>
  <c r="AW52" i="2"/>
  <c r="BI52" i="2"/>
  <c r="AY42" i="2"/>
  <c r="BE42" i="2"/>
  <c r="BK42" i="2"/>
  <c r="BE52" i="2"/>
  <c r="BM52" i="2"/>
  <c r="AU39" i="2"/>
  <c r="AY39" i="2"/>
  <c r="BC39" i="2"/>
  <c r="BG39" i="2"/>
  <c r="BK39" i="2"/>
  <c r="BO39" i="2"/>
  <c r="AZ46" i="2"/>
  <c r="BL46" i="2"/>
  <c r="AZ50" i="2"/>
  <c r="BH50" i="2"/>
  <c r="AV37" i="2"/>
  <c r="BT37" i="2" s="1"/>
  <c r="AZ37" i="2"/>
  <c r="BX37" i="2" s="1"/>
  <c r="AW39" i="2"/>
  <c r="BA39" i="2"/>
  <c r="BE39" i="2"/>
  <c r="BI39" i="2"/>
  <c r="BM39" i="2"/>
  <c r="AV40" i="2"/>
  <c r="AZ40" i="2"/>
  <c r="BD40" i="2"/>
  <c r="BH40" i="2"/>
  <c r="BL40" i="2"/>
  <c r="AW43" i="2"/>
  <c r="BA43" i="2"/>
  <c r="BE43" i="2"/>
  <c r="BI43" i="2"/>
  <c r="BM43" i="2"/>
  <c r="AV44" i="2"/>
  <c r="BD44" i="2"/>
  <c r="BH44" i="2"/>
  <c r="BL44" i="2"/>
  <c r="AW47" i="2"/>
  <c r="BA47" i="2"/>
  <c r="BE47" i="2"/>
  <c r="BI47" i="2"/>
  <c r="BM47" i="2"/>
  <c r="BE51" i="2"/>
  <c r="BM51" i="2"/>
  <c r="AV46" i="2"/>
  <c r="BD46" i="2"/>
  <c r="BH46" i="2"/>
  <c r="AV50" i="2"/>
  <c r="BD50" i="2"/>
  <c r="BL50" i="2"/>
  <c r="AV39" i="2"/>
  <c r="AV43" i="2"/>
  <c r="AZ43" i="2"/>
  <c r="BD43" i="2"/>
  <c r="BH43" i="2"/>
  <c r="BL43" i="2"/>
  <c r="AV47" i="2"/>
  <c r="AZ47" i="2"/>
  <c r="BD47" i="2"/>
  <c r="BH47" i="2"/>
  <c r="BL47" i="2"/>
  <c r="BO52" i="2"/>
  <c r="BK43" i="2"/>
  <c r="AW38" i="2"/>
  <c r="BA38" i="2"/>
  <c r="BE38" i="2"/>
  <c r="BI38" i="2"/>
  <c r="BM38" i="2"/>
  <c r="AU44" i="2"/>
  <c r="AY44" i="2"/>
  <c r="BC44" i="2"/>
  <c r="BG44" i="2"/>
  <c r="BK44" i="2"/>
  <c r="BO44" i="2"/>
  <c r="AW46" i="2"/>
  <c r="BA46" i="2"/>
  <c r="BE46" i="2"/>
  <c r="BI46" i="2"/>
  <c r="BM46" i="2"/>
  <c r="AU38" i="2"/>
  <c r="AY38" i="2"/>
  <c r="BC38" i="2"/>
  <c r="BG38" i="2"/>
  <c r="BK38" i="2"/>
  <c r="BO38" i="2"/>
  <c r="AW40" i="2"/>
  <c r="BA40" i="2"/>
  <c r="BE40" i="2"/>
  <c r="BI40" i="2"/>
  <c r="BM40" i="2"/>
  <c r="AV42" i="2"/>
  <c r="AZ42" i="2"/>
  <c r="BD42" i="2"/>
  <c r="BH42" i="2"/>
  <c r="BL42" i="2"/>
  <c r="AV45" i="2"/>
  <c r="AZ45" i="2"/>
  <c r="BD45" i="2"/>
  <c r="BH45" i="2"/>
  <c r="AV49" i="2"/>
  <c r="BD49" i="2"/>
  <c r="BL49" i="2"/>
  <c r="AU45" i="2"/>
  <c r="AY45" i="2"/>
  <c r="BC45" i="2"/>
  <c r="BG45" i="2"/>
  <c r="BK45" i="2"/>
  <c r="BO45" i="2"/>
  <c r="AU49" i="2"/>
  <c r="AY49" i="2"/>
  <c r="BC49" i="2"/>
  <c r="BG49" i="2"/>
  <c r="BK49" i="2"/>
  <c r="BO49" i="2"/>
  <c r="AW51" i="2"/>
  <c r="BF40" i="2"/>
  <c r="BC52" i="2"/>
  <c r="BT21" i="7"/>
  <c r="CT17" i="7"/>
  <c r="CT13" i="7"/>
  <c r="CT9" i="7"/>
  <c r="DU6" i="7" s="1"/>
  <c r="CT5" i="7"/>
  <c r="CT20" i="7"/>
  <c r="CT16" i="7"/>
  <c r="CT12" i="7"/>
  <c r="CT8" i="7"/>
  <c r="CT19" i="7"/>
  <c r="CT15" i="7"/>
  <c r="CT11" i="7"/>
  <c r="CT7" i="7"/>
  <c r="CT18" i="7"/>
  <c r="CT14" i="7"/>
  <c r="CT10" i="7"/>
  <c r="CT6" i="7"/>
  <c r="CT16" i="5"/>
  <c r="CG36" i="2"/>
  <c r="AX37" i="2"/>
  <c r="BV37" i="2" s="1"/>
  <c r="BB37" i="2"/>
  <c r="BF37" i="2"/>
  <c r="CD37" i="2" s="1"/>
  <c r="BJ37" i="2"/>
  <c r="CH37" i="2" s="1"/>
  <c r="BN37" i="2"/>
  <c r="CL37" i="2" s="1"/>
  <c r="AX41" i="2"/>
  <c r="BB41" i="2"/>
  <c r="BF41" i="2"/>
  <c r="BJ41" i="2"/>
  <c r="BN41" i="2"/>
  <c r="AX43" i="2"/>
  <c r="BB43" i="2"/>
  <c r="BF43" i="2"/>
  <c r="BJ43" i="2"/>
  <c r="BN43" i="2"/>
  <c r="AU52" i="2"/>
  <c r="AY52" i="2"/>
  <c r="BG52" i="2"/>
  <c r="BK52" i="2"/>
  <c r="AU37" i="2"/>
  <c r="BS37" i="2" s="1"/>
  <c r="AY37" i="2"/>
  <c r="BC37" i="2"/>
  <c r="BG37" i="2"/>
  <c r="BK37" i="2"/>
  <c r="BO37" i="2"/>
  <c r="AU41" i="2"/>
  <c r="AY41" i="2"/>
  <c r="BC41" i="2"/>
  <c r="BG41" i="2"/>
  <c r="BK41" i="2"/>
  <c r="BO41" i="2"/>
  <c r="AU43" i="2"/>
  <c r="AY43" i="2"/>
  <c r="BC43" i="2"/>
  <c r="BG43" i="2"/>
  <c r="BO43" i="2"/>
  <c r="AU47" i="2"/>
  <c r="AY47" i="2"/>
  <c r="BC47" i="2"/>
  <c r="BG47" i="2"/>
  <c r="BK47" i="2"/>
  <c r="BO47" i="2"/>
  <c r="BB39" i="2"/>
  <c r="BJ39" i="2"/>
  <c r="BB42" i="2"/>
  <c r="BN42" i="2"/>
  <c r="AZ36" i="2"/>
  <c r="BX36" i="2"/>
  <c r="AW36" i="2"/>
  <c r="BB51" i="2"/>
  <c r="BN51" i="2"/>
  <c r="AX39" i="2"/>
  <c r="BF39" i="2"/>
  <c r="BN39" i="2"/>
  <c r="AX42" i="2"/>
  <c r="BF42" i="2"/>
  <c r="BJ42" i="2"/>
  <c r="BA36" i="2"/>
  <c r="BY36" i="2"/>
  <c r="BM36" i="2"/>
  <c r="AX45" i="2"/>
  <c r="BB45" i="2"/>
  <c r="BF45" i="2"/>
  <c r="BJ45" i="2"/>
  <c r="BN45" i="2"/>
  <c r="AW37" i="2"/>
  <c r="BA37" i="2"/>
  <c r="BE37" i="2"/>
  <c r="CC37" i="2" s="1"/>
  <c r="BI37" i="2"/>
  <c r="BM37" i="2"/>
  <c r="AW41" i="2"/>
  <c r="BA41" i="2"/>
  <c r="BE41" i="2"/>
  <c r="BI41" i="2"/>
  <c r="BM41" i="2"/>
  <c r="AW44" i="2"/>
  <c r="BA44" i="2"/>
  <c r="BE44" i="2"/>
  <c r="BI44" i="2"/>
  <c r="BM44" i="2"/>
  <c r="AW45" i="2"/>
  <c r="BA45" i="2"/>
  <c r="BE45" i="2"/>
  <c r="BI45" i="2"/>
  <c r="BM45" i="2"/>
  <c r="AW48" i="2"/>
  <c r="BA48" i="2"/>
  <c r="BE48" i="2"/>
  <c r="BI48" i="2"/>
  <c r="BM48" i="2"/>
  <c r="BA51" i="2"/>
  <c r="BI51" i="2"/>
  <c r="AX38" i="2"/>
  <c r="BB38" i="2"/>
  <c r="BF38" i="2"/>
  <c r="BJ38" i="2"/>
  <c r="BN38" i="2"/>
  <c r="AW50" i="2"/>
  <c r="BA50" i="2"/>
  <c r="BE50" i="2"/>
  <c r="BI50" i="2"/>
  <c r="BM50" i="2"/>
  <c r="AX52" i="2"/>
  <c r="BB52" i="2"/>
  <c r="BF52" i="2"/>
  <c r="BJ52" i="2"/>
  <c r="BN52" i="2"/>
  <c r="BF51" i="2"/>
  <c r="CF36" i="2"/>
  <c r="AU40" i="2"/>
  <c r="AY40" i="2"/>
  <c r="BC40" i="2"/>
  <c r="BG40" i="2"/>
  <c r="BK40" i="2"/>
  <c r="BO40" i="2"/>
  <c r="AU46" i="2"/>
  <c r="AY46" i="2"/>
  <c r="BC46" i="2"/>
  <c r="BG46" i="2"/>
  <c r="BK46" i="2"/>
  <c r="BO46" i="2"/>
  <c r="AX47" i="2"/>
  <c r="BB47" i="2"/>
  <c r="BF47" i="2"/>
  <c r="AU50" i="2"/>
  <c r="AY50" i="2"/>
  <c r="BC50" i="2"/>
  <c r="BG50" i="2"/>
  <c r="BK50" i="2"/>
  <c r="BO50" i="2"/>
  <c r="AU51" i="2"/>
  <c r="AY51" i="2"/>
  <c r="BC51" i="2"/>
  <c r="BG51" i="2"/>
  <c r="BK51" i="2"/>
  <c r="BO51" i="2"/>
  <c r="AX40" i="2"/>
  <c r="BB40" i="2"/>
  <c r="BJ40" i="2"/>
  <c r="BN40" i="2"/>
  <c r="AX44" i="2"/>
  <c r="BB44" i="2"/>
  <c r="BF44" i="2"/>
  <c r="BJ44" i="2"/>
  <c r="BN44" i="2"/>
  <c r="AX46" i="2"/>
  <c r="BB46" i="2"/>
  <c r="BF46" i="2"/>
  <c r="BJ46" i="2"/>
  <c r="BN46" i="2"/>
  <c r="AX48" i="2"/>
  <c r="BB48" i="2"/>
  <c r="BF48" i="2"/>
  <c r="BJ48" i="2"/>
  <c r="BN48" i="2"/>
  <c r="AX51" i="2"/>
  <c r="BJ51" i="2"/>
  <c r="BJ47" i="2"/>
  <c r="BN47" i="2"/>
  <c r="AU48" i="2"/>
  <c r="AY48" i="2"/>
  <c r="BC48" i="2"/>
  <c r="BG48" i="2"/>
  <c r="BK48" i="2"/>
  <c r="BO48" i="2"/>
  <c r="AX49" i="2"/>
  <c r="BB49" i="2"/>
  <c r="BF49" i="2"/>
  <c r="BJ49" i="2"/>
  <c r="BN49" i="2"/>
  <c r="AX50" i="2"/>
  <c r="BB50" i="2"/>
  <c r="BF50" i="2"/>
  <c r="BJ50" i="2"/>
  <c r="BN50" i="2"/>
  <c r="AV52" i="2"/>
  <c r="AZ52" i="2"/>
  <c r="BD52" i="2"/>
  <c r="BH52" i="2"/>
  <c r="BL52" i="2"/>
  <c r="AZ49" i="2"/>
  <c r="BD39" i="2"/>
  <c r="BH39" i="2"/>
  <c r="BL45" i="2"/>
  <c r="CP14" i="3"/>
  <c r="DP6" i="3" s="1"/>
  <c r="CP8" i="3"/>
  <c r="CP15" i="3"/>
  <c r="CP17" i="3"/>
  <c r="CP13" i="3"/>
  <c r="CP9" i="3"/>
  <c r="CP11" i="3"/>
  <c r="CP10" i="3"/>
  <c r="CP16" i="3"/>
  <c r="CP7" i="3"/>
  <c r="CP6" i="3"/>
  <c r="BQ21" i="3"/>
  <c r="CP12" i="3"/>
  <c r="CP19" i="3"/>
  <c r="CP18" i="3"/>
  <c r="CP20" i="3"/>
  <c r="CT10" i="5"/>
  <c r="DU6" i="5" s="1"/>
  <c r="CT14" i="5"/>
  <c r="CT9" i="5"/>
  <c r="CT19" i="5"/>
  <c r="CT17" i="5"/>
  <c r="CT6" i="5"/>
  <c r="CT12" i="5"/>
  <c r="CT15" i="5"/>
  <c r="CT13" i="5"/>
  <c r="CT8" i="5"/>
  <c r="CT11" i="5"/>
  <c r="BT21" i="5"/>
  <c r="CT7" i="5"/>
  <c r="CT18" i="5"/>
  <c r="CT20" i="5"/>
  <c r="BH49" i="2"/>
  <c r="AV51" i="2"/>
  <c r="AZ51" i="2"/>
  <c r="BD51" i="2"/>
  <c r="BH51" i="2"/>
  <c r="BL51" i="2"/>
  <c r="BD37" i="2"/>
  <c r="BL37" i="2"/>
  <c r="BL39" i="2"/>
  <c r="BT36" i="2"/>
  <c r="CB36" i="2"/>
  <c r="CJ36" i="2"/>
  <c r="AZ39" i="2"/>
  <c r="AV41" i="2"/>
  <c r="AZ41" i="2"/>
  <c r="BD41" i="2"/>
  <c r="BH41" i="2"/>
  <c r="BL41" i="2"/>
  <c r="AV48" i="2"/>
  <c r="AZ48" i="2"/>
  <c r="BD48" i="2"/>
  <c r="BH48" i="2"/>
  <c r="BL48" i="2"/>
  <c r="BH37" i="2"/>
  <c r="BE36" i="2"/>
  <c r="AV38" i="2"/>
  <c r="AZ38" i="2"/>
  <c r="BD38" i="2"/>
  <c r="BH38" i="2"/>
  <c r="BL38" i="2"/>
  <c r="AZ44" i="2"/>
  <c r="AX36" i="2"/>
  <c r="BB36" i="2"/>
  <c r="BF36" i="2"/>
  <c r="BJ36" i="2"/>
  <c r="BN36" i="2"/>
  <c r="AU36" i="2"/>
  <c r="AY36" i="2"/>
  <c r="BC36" i="2"/>
  <c r="BG36" i="2"/>
  <c r="BK36" i="2"/>
  <c r="BO36" i="2"/>
  <c r="DP8" i="3" l="1"/>
  <c r="BW38" i="2"/>
  <c r="BW39" i="2"/>
  <c r="CK39" i="2"/>
  <c r="BU39" i="2"/>
  <c r="CG43" i="2"/>
  <c r="BT46" i="2"/>
  <c r="CS38" i="2" s="1"/>
  <c r="CI39" i="2"/>
  <c r="CE43" i="2"/>
  <c r="CG46" i="2"/>
  <c r="CE38" i="2"/>
  <c r="BS38" i="2"/>
  <c r="CF45" i="2"/>
  <c r="CA39" i="2"/>
  <c r="CE39" i="2"/>
  <c r="BW40" i="2"/>
  <c r="CG40" i="2"/>
  <c r="CL39" i="2"/>
  <c r="CM39" i="2"/>
  <c r="DU8" i="7"/>
  <c r="CI38" i="2"/>
  <c r="CG39" i="2"/>
  <c r="BS39" i="2"/>
  <c r="CJ41" i="2"/>
  <c r="CC41" i="2"/>
  <c r="CA38" i="2"/>
  <c r="CG38" i="2"/>
  <c r="CI37" i="2"/>
  <c r="CI40" i="2"/>
  <c r="CG42" i="2"/>
  <c r="CM43" i="2"/>
  <c r="CD38" i="2"/>
  <c r="BZ41" i="2"/>
  <c r="CG37" i="2"/>
  <c r="CF39" i="2"/>
  <c r="BX40" i="2"/>
  <c r="CC43" i="2"/>
  <c r="DU8" i="5"/>
  <c r="BX39" i="2"/>
  <c r="CC42" i="2"/>
  <c r="CE45" i="2"/>
  <c r="BX52" i="2"/>
  <c r="CM42" i="2"/>
  <c r="DL38" i="2" s="1"/>
  <c r="BA53" i="2"/>
  <c r="CD45" i="2"/>
  <c r="CM40" i="2"/>
  <c r="CC40" i="2"/>
  <c r="BY43" i="2"/>
  <c r="CX38" i="2" s="1"/>
  <c r="CE37" i="2"/>
  <c r="BW41" i="2"/>
  <c r="CC45" i="2"/>
  <c r="CK45" i="2"/>
  <c r="BU50" i="2"/>
  <c r="CE49" i="2"/>
  <c r="BW42" i="2"/>
  <c r="CL44" i="2"/>
  <c r="BV45" i="2"/>
  <c r="CC38" i="2"/>
  <c r="CC51" i="2"/>
  <c r="CG48" i="2"/>
  <c r="DF38" i="2" s="1"/>
  <c r="BU48" i="2"/>
  <c r="BZ40" i="2"/>
  <c r="CM47" i="2"/>
  <c r="CC39" i="2"/>
  <c r="BO53" i="2"/>
  <c r="BY51" i="2"/>
  <c r="BW44" i="2"/>
  <c r="BW47" i="2"/>
  <c r="BG53" i="2"/>
  <c r="BS45" i="2"/>
  <c r="BX47" i="2"/>
  <c r="BZ38" i="2"/>
  <c r="BZ37" i="2"/>
  <c r="BZ39" i="2"/>
  <c r="CM44" i="2"/>
  <c r="CM38" i="2"/>
  <c r="CM41" i="2"/>
  <c r="CA37" i="2"/>
  <c r="BY47" i="2"/>
  <c r="BU37" i="2"/>
  <c r="BU52" i="2"/>
  <c r="CI45" i="2"/>
  <c r="CI41" i="2"/>
  <c r="DH38" i="2" s="1"/>
  <c r="BW37" i="2"/>
  <c r="BW45" i="2"/>
  <c r="BS43" i="2"/>
  <c r="CK51" i="2"/>
  <c r="CK46" i="2"/>
  <c r="CM45" i="2"/>
  <c r="CA50" i="2"/>
  <c r="CG50" i="2"/>
  <c r="CC46" i="2"/>
  <c r="BU47" i="2"/>
  <c r="CK38" i="2"/>
  <c r="CK37" i="2"/>
  <c r="CM37" i="2"/>
  <c r="BW43" i="2"/>
  <c r="CV38" i="2" s="1"/>
  <c r="BS44" i="2"/>
  <c r="CI42" i="2"/>
  <c r="CI44" i="2"/>
  <c r="CI43" i="2"/>
  <c r="CL48" i="2"/>
  <c r="CL38" i="2"/>
  <c r="CL45" i="2"/>
  <c r="CL43" i="2"/>
  <c r="BV47" i="2"/>
  <c r="BV39" i="2"/>
  <c r="BV42" i="2"/>
  <c r="BV46" i="2"/>
  <c r="CU38" i="2" s="1"/>
  <c r="BV44" i="2"/>
  <c r="BV41" i="2"/>
  <c r="BV38" i="2"/>
  <c r="BY49" i="2"/>
  <c r="BY46" i="2"/>
  <c r="BY39" i="2"/>
  <c r="BY41" i="2"/>
  <c r="BY48" i="2"/>
  <c r="BY50" i="2"/>
  <c r="BY40" i="2"/>
  <c r="BY42" i="2"/>
  <c r="CD39" i="2"/>
  <c r="CD41" i="2"/>
  <c r="CD40" i="2"/>
  <c r="CD42" i="2"/>
  <c r="BZ42" i="2"/>
  <c r="BZ44" i="2"/>
  <c r="BZ43" i="2"/>
  <c r="CL42" i="2"/>
  <c r="BZ45" i="2"/>
  <c r="CL47" i="2"/>
  <c r="CK43" i="2"/>
  <c r="CK49" i="2"/>
  <c r="BB53" i="2"/>
  <c r="CG47" i="2"/>
  <c r="CG49" i="2"/>
  <c r="CC49" i="2"/>
  <c r="BY37" i="2"/>
  <c r="BY45" i="2"/>
  <c r="BU41" i="2"/>
  <c r="AW53" i="2"/>
  <c r="BX43" i="2"/>
  <c r="BX48" i="2"/>
  <c r="CM46" i="2"/>
  <c r="CM49" i="2"/>
  <c r="BW49" i="2"/>
  <c r="BW46" i="2"/>
  <c r="CE41" i="2"/>
  <c r="CE40" i="2"/>
  <c r="CE44" i="2"/>
  <c r="DD38" i="2" s="1"/>
  <c r="CE48" i="2"/>
  <c r="CH39" i="2"/>
  <c r="CH38" i="2"/>
  <c r="CH42" i="2"/>
  <c r="CC48" i="2"/>
  <c r="CC50" i="2"/>
  <c r="CC44" i="2"/>
  <c r="DB38" i="2" s="1"/>
  <c r="CC52" i="2"/>
  <c r="BE53" i="2"/>
  <c r="CC47" i="2"/>
  <c r="CG52" i="2"/>
  <c r="DF40" i="2" s="1"/>
  <c r="BI53" i="2"/>
  <c r="CG44" i="2"/>
  <c r="CG45" i="2"/>
  <c r="CG51" i="2"/>
  <c r="CG41" i="2"/>
  <c r="CK48" i="2"/>
  <c r="CK50" i="2"/>
  <c r="CK44" i="2"/>
  <c r="CK41" i="2"/>
  <c r="DJ38" i="2" s="1"/>
  <c r="CK40" i="2"/>
  <c r="CK52" i="2"/>
  <c r="BM53" i="2"/>
  <c r="CK47" i="2"/>
  <c r="CK42" i="2"/>
  <c r="BU45" i="2"/>
  <c r="BU51" i="2"/>
  <c r="BU42" i="2"/>
  <c r="BU40" i="2"/>
  <c r="BU49" i="2"/>
  <c r="BU46" i="2"/>
  <c r="CT38" i="2" s="1"/>
  <c r="BU43" i="2"/>
  <c r="BU38" i="2"/>
  <c r="CJ42" i="2"/>
  <c r="DI38" i="2" s="1"/>
  <c r="CJ45" i="2"/>
  <c r="CJ37" i="2"/>
  <c r="BS41" i="2"/>
  <c r="BS40" i="2"/>
  <c r="BS48" i="2"/>
  <c r="BS42" i="2"/>
  <c r="CL41" i="2"/>
  <c r="BV43" i="2"/>
  <c r="CL46" i="2"/>
  <c r="BV40" i="2"/>
  <c r="CD43" i="2"/>
  <c r="BY38" i="2"/>
  <c r="BY44" i="2"/>
  <c r="CX39" i="2" s="1"/>
  <c r="BY52" i="2"/>
  <c r="CX40" i="2" s="1"/>
  <c r="BU44" i="2"/>
  <c r="BT38" i="2"/>
  <c r="BT47" i="2"/>
  <c r="CF42" i="2"/>
  <c r="BX50" i="2"/>
  <c r="CB47" i="2"/>
  <c r="BZ50" i="2"/>
  <c r="CH46" i="2"/>
  <c r="CM52" i="2"/>
  <c r="BW51" i="2"/>
  <c r="CE52" i="2"/>
  <c r="CI50" i="2"/>
  <c r="CA47" i="2"/>
  <c r="BV50" i="2"/>
  <c r="BV52" i="2"/>
  <c r="BV49" i="2"/>
  <c r="AX53" i="2"/>
  <c r="CD49" i="2"/>
  <c r="CD51" i="2"/>
  <c r="CD48" i="2"/>
  <c r="CD47" i="2"/>
  <c r="CD44" i="2"/>
  <c r="BF53" i="2"/>
  <c r="CD52" i="2"/>
  <c r="BS51" i="2"/>
  <c r="BS50" i="2"/>
  <c r="BS47" i="2"/>
  <c r="BS49" i="2"/>
  <c r="BS52" i="2"/>
  <c r="CF38" i="2"/>
  <c r="BV48" i="2"/>
  <c r="CM51" i="2"/>
  <c r="CA44" i="2"/>
  <c r="CZ38" i="2" s="1"/>
  <c r="BW52" i="2"/>
  <c r="BX49" i="2"/>
  <c r="BX46" i="2"/>
  <c r="BX41" i="2"/>
  <c r="BX45" i="2"/>
  <c r="BX42" i="2"/>
  <c r="BX38" i="2"/>
  <c r="AZ53" i="2"/>
  <c r="BX44" i="2"/>
  <c r="AV53" i="2"/>
  <c r="BT52" i="2"/>
  <c r="CJ51" i="2"/>
  <c r="BN53" i="2"/>
  <c r="CL52" i="2"/>
  <c r="CL50" i="2"/>
  <c r="BZ46" i="2"/>
  <c r="CY38" i="2" s="1"/>
  <c r="BZ51" i="2"/>
  <c r="BZ49" i="2"/>
  <c r="BZ47" i="2"/>
  <c r="BZ48" i="2"/>
  <c r="BJ53" i="2"/>
  <c r="CH47" i="2"/>
  <c r="CH45" i="2"/>
  <c r="CH49" i="2"/>
  <c r="CH52" i="2"/>
  <c r="CH41" i="2"/>
  <c r="CH44" i="2"/>
  <c r="DG38" i="2" s="1"/>
  <c r="CH50" i="2"/>
  <c r="CH48" i="2"/>
  <c r="CH43" i="2"/>
  <c r="CE50" i="2"/>
  <c r="CE51" i="2"/>
  <c r="BK53" i="2"/>
  <c r="CI52" i="2"/>
  <c r="CI49" i="2"/>
  <c r="CI46" i="2"/>
  <c r="CI47" i="2"/>
  <c r="CI48" i="2"/>
  <c r="CA51" i="2"/>
  <c r="CA49" i="2"/>
  <c r="CA46" i="2"/>
  <c r="CA42" i="2"/>
  <c r="CA52" i="2"/>
  <c r="CA40" i="2"/>
  <c r="BC53" i="2"/>
  <c r="CA48" i="2"/>
  <c r="CA45" i="2"/>
  <c r="CH40" i="2"/>
  <c r="CD46" i="2"/>
  <c r="DC38" i="2" s="1"/>
  <c r="AY53" i="2"/>
  <c r="CH51" i="2"/>
  <c r="BZ52" i="2"/>
  <c r="CY40" i="2" s="1"/>
  <c r="BV51" i="2"/>
  <c r="CD50" i="2"/>
  <c r="CA43" i="2"/>
  <c r="CA41" i="2"/>
  <c r="CI51" i="2"/>
  <c r="BS46" i="2"/>
  <c r="CR38" i="2" s="1"/>
  <c r="AU53" i="2"/>
  <c r="CB41" i="2"/>
  <c r="CB52" i="2"/>
  <c r="BD53" i="2"/>
  <c r="CF52" i="2"/>
  <c r="CF43" i="2"/>
  <c r="CF41" i="2"/>
  <c r="BH53" i="2"/>
  <c r="CF44" i="2"/>
  <c r="DE38" i="2" s="1"/>
  <c r="CF46" i="2"/>
  <c r="CF47" i="2"/>
  <c r="CL49" i="2"/>
  <c r="CL51" i="2"/>
  <c r="CL40" i="2"/>
  <c r="CM50" i="2"/>
  <c r="CM48" i="2"/>
  <c r="BW50" i="2"/>
  <c r="BW48" i="2"/>
  <c r="CE47" i="2"/>
  <c r="CE46" i="2"/>
  <c r="CE42" i="2"/>
  <c r="CJ39" i="2"/>
  <c r="CF48" i="2"/>
  <c r="CB44" i="2"/>
  <c r="DA38" i="2" s="1"/>
  <c r="BX51" i="2"/>
  <c r="BT42" i="2"/>
  <c r="BT45" i="2"/>
  <c r="BT51" i="2"/>
  <c r="CB37" i="2"/>
  <c r="CJ43" i="2"/>
  <c r="CJ49" i="2"/>
  <c r="CF51" i="2"/>
  <c r="CB42" i="2"/>
  <c r="CB45" i="2"/>
  <c r="CB51" i="2"/>
  <c r="BT41" i="2"/>
  <c r="CJ47" i="2"/>
  <c r="CB46" i="2"/>
  <c r="CB38" i="2"/>
  <c r="BT40" i="2"/>
  <c r="BT43" i="2"/>
  <c r="BT49" i="2"/>
  <c r="CJ40" i="2"/>
  <c r="CJ50" i="2"/>
  <c r="CJ48" i="2"/>
  <c r="CF49" i="2"/>
  <c r="CB39" i="2"/>
  <c r="CB43" i="2"/>
  <c r="CB49" i="2"/>
  <c r="CJ38" i="2"/>
  <c r="CF40" i="2"/>
  <c r="CF37" i="2"/>
  <c r="CJ44" i="2"/>
  <c r="BT39" i="2"/>
  <c r="BT50" i="2"/>
  <c r="BT48" i="2"/>
  <c r="CJ46" i="2"/>
  <c r="BL53" i="2"/>
  <c r="CJ52" i="2"/>
  <c r="DI40" i="2" s="1"/>
  <c r="CF50" i="2"/>
  <c r="CB40" i="2"/>
  <c r="CB50" i="2"/>
  <c r="CB48" i="2"/>
  <c r="BT44" i="2"/>
  <c r="DJ40" i="2" l="1"/>
  <c r="CU40" i="2"/>
  <c r="CZ39" i="2"/>
  <c r="DI39" i="2"/>
  <c r="DH40" i="2"/>
  <c r="DD40" i="2"/>
  <c r="DH39" i="2"/>
  <c r="DA39" i="2"/>
  <c r="DB40" i="2"/>
  <c r="DA40" i="2"/>
  <c r="CW39" i="2"/>
  <c r="CW38" i="2"/>
  <c r="CT40" i="2"/>
  <c r="DC40" i="2"/>
  <c r="CV39" i="2"/>
  <c r="CV40" i="2" s="1"/>
  <c r="CS40" i="2"/>
  <c r="CR40" i="2"/>
  <c r="CZ40" i="2"/>
  <c r="DG40" i="2"/>
  <c r="CW40" i="2"/>
  <c r="DE40" i="2"/>
  <c r="DG39" i="2"/>
  <c r="DL40" i="2"/>
  <c r="CS4" i="7" l="1"/>
  <c r="BS4" i="7"/>
  <c r="CS4" i="5"/>
  <c r="BS4" i="5"/>
  <c r="AR4" i="7"/>
  <c r="CR4" i="7" s="1"/>
  <c r="AQ4" i="7"/>
  <c r="CQ4" i="7" s="1"/>
  <c r="AP4" i="7"/>
  <c r="CP4" i="7" s="1"/>
  <c r="AO4" i="7"/>
  <c r="CO4" i="7" s="1"/>
  <c r="AN4" i="7"/>
  <c r="CN4" i="7" s="1"/>
  <c r="AM4" i="7"/>
  <c r="CM4" i="7" s="1"/>
  <c r="AL4" i="7"/>
  <c r="CL4" i="7" s="1"/>
  <c r="AK4" i="7"/>
  <c r="CK4" i="7" s="1"/>
  <c r="AJ4" i="7"/>
  <c r="CJ4" i="7" s="1"/>
  <c r="AI4" i="7"/>
  <c r="CI4" i="7" s="1"/>
  <c r="AH4" i="7"/>
  <c r="CH4" i="7" s="1"/>
  <c r="AG4" i="7"/>
  <c r="CG4" i="7" s="1"/>
  <c r="AF4" i="7"/>
  <c r="CF4" i="7" s="1"/>
  <c r="AE4" i="7"/>
  <c r="CE4" i="7" s="1"/>
  <c r="AD4" i="7"/>
  <c r="CD4" i="7" s="1"/>
  <c r="AC4" i="7"/>
  <c r="CC4" i="7" s="1"/>
  <c r="AB4" i="7"/>
  <c r="CB4" i="7" s="1"/>
  <c r="AA4" i="7"/>
  <c r="CA4" i="7" s="1"/>
  <c r="Z4" i="7"/>
  <c r="BZ4" i="7" s="1"/>
  <c r="Y4" i="7"/>
  <c r="BY4" i="7" s="1"/>
  <c r="X4" i="7"/>
  <c r="BX4" i="7" s="1"/>
  <c r="W4" i="7"/>
  <c r="BW4" i="7" s="1"/>
  <c r="AR4" i="5"/>
  <c r="CR4" i="5" s="1"/>
  <c r="AQ4" i="5"/>
  <c r="BQ4" i="5" s="1"/>
  <c r="AP4" i="5"/>
  <c r="CP4" i="5" s="1"/>
  <c r="AO4" i="5"/>
  <c r="CO4" i="5" s="1"/>
  <c r="AN4" i="5"/>
  <c r="CN4" i="5" s="1"/>
  <c r="AM4" i="5"/>
  <c r="BM4" i="5" s="1"/>
  <c r="AL4" i="5"/>
  <c r="CL4" i="5" s="1"/>
  <c r="AK4" i="5"/>
  <c r="CK4" i="5" s="1"/>
  <c r="AJ4" i="5"/>
  <c r="CJ4" i="5" s="1"/>
  <c r="AI4" i="5"/>
  <c r="BI4" i="5" s="1"/>
  <c r="AH4" i="5"/>
  <c r="CH4" i="5" s="1"/>
  <c r="AG4" i="5"/>
  <c r="CG4" i="5" s="1"/>
  <c r="AF4" i="5"/>
  <c r="CF4" i="5" s="1"/>
  <c r="AE4" i="5"/>
  <c r="CE4" i="5" s="1"/>
  <c r="AD4" i="5"/>
  <c r="CD4" i="5" s="1"/>
  <c r="AC4" i="5"/>
  <c r="CC4" i="5" s="1"/>
  <c r="AB4" i="5"/>
  <c r="BB4" i="5" s="1"/>
  <c r="AA4" i="5"/>
  <c r="CA4" i="5" s="1"/>
  <c r="Z4" i="5"/>
  <c r="BZ4" i="5" s="1"/>
  <c r="Y4" i="5"/>
  <c r="BY4" i="5" s="1"/>
  <c r="X4" i="5"/>
  <c r="AX4" i="5" s="1"/>
  <c r="W4" i="5"/>
  <c r="BW4" i="5" s="1"/>
  <c r="AQ4" i="3"/>
  <c r="BP4" i="3" s="1"/>
  <c r="AP4" i="3"/>
  <c r="BO4" i="3" s="1"/>
  <c r="AO4" i="3"/>
  <c r="CM4" i="3" s="1"/>
  <c r="AN4" i="3"/>
  <c r="BM4" i="3" s="1"/>
  <c r="AM4" i="3"/>
  <c r="BL4" i="3" s="1"/>
  <c r="AL4" i="3"/>
  <c r="BK4" i="3" s="1"/>
  <c r="AK4" i="3"/>
  <c r="CI4" i="3" s="1"/>
  <c r="AJ4" i="3"/>
  <c r="CH4" i="3" s="1"/>
  <c r="AI4" i="3"/>
  <c r="BH4" i="3" s="1"/>
  <c r="AH4" i="3"/>
  <c r="BG4" i="3" s="1"/>
  <c r="AG4" i="3"/>
  <c r="CE4" i="3" s="1"/>
  <c r="AF4" i="3"/>
  <c r="BE4" i="3" s="1"/>
  <c r="AE4" i="3"/>
  <c r="BD4" i="3" s="1"/>
  <c r="AD4" i="3"/>
  <c r="BC4" i="3" s="1"/>
  <c r="AC4" i="3"/>
  <c r="BB4" i="3" s="1"/>
  <c r="AB4" i="3"/>
  <c r="BA4" i="3" s="1"/>
  <c r="AA4" i="3"/>
  <c r="BY4" i="3" s="1"/>
  <c r="Z4" i="3"/>
  <c r="AY4" i="3" s="1"/>
  <c r="Y4" i="3"/>
  <c r="AX4" i="3" s="1"/>
  <c r="X4" i="3"/>
  <c r="AW4" i="3" s="1"/>
  <c r="W4" i="3"/>
  <c r="BU4" i="3" s="1"/>
  <c r="AV4" i="3" l="1"/>
  <c r="CB4" i="3"/>
  <c r="BJ4" i="3"/>
  <c r="CB4" i="5"/>
  <c r="CQ4" i="5"/>
  <c r="BE4" i="5"/>
  <c r="BK4" i="7"/>
  <c r="BC4" i="7"/>
  <c r="BR4" i="7"/>
  <c r="BJ4" i="7"/>
  <c r="BO4" i="7"/>
  <c r="BG4" i="7"/>
  <c r="AZ4" i="7"/>
  <c r="BN4" i="7"/>
  <c r="BF4" i="7"/>
  <c r="AY4" i="7"/>
  <c r="CM4" i="5"/>
  <c r="BX4" i="5"/>
  <c r="CI4" i="5"/>
  <c r="BL4" i="5"/>
  <c r="BD4" i="5"/>
  <c r="AW4" i="5"/>
  <c r="BO4" i="5"/>
  <c r="BK4" i="5"/>
  <c r="BG4" i="5"/>
  <c r="BC4" i="5"/>
  <c r="AZ4" i="5"/>
  <c r="BP4" i="5"/>
  <c r="BH4" i="5"/>
  <c r="BA4" i="5"/>
  <c r="BR4" i="5"/>
  <c r="BN4" i="5"/>
  <c r="BJ4" i="5"/>
  <c r="BF4" i="5"/>
  <c r="AY4" i="5"/>
  <c r="BI4" i="3"/>
  <c r="CL4" i="3"/>
  <c r="BN4" i="3"/>
  <c r="BF4" i="3"/>
  <c r="AZ4" i="3"/>
  <c r="BX4" i="3"/>
  <c r="CO4" i="3"/>
  <c r="CK4" i="3"/>
  <c r="CG4" i="3"/>
  <c r="CD4" i="3"/>
  <c r="CA4" i="3"/>
  <c r="BW4" i="3"/>
  <c r="CN4" i="3"/>
  <c r="CJ4" i="3"/>
  <c r="CF4" i="3"/>
  <c r="CC4" i="3"/>
  <c r="BZ4" i="3"/>
  <c r="BV4" i="3"/>
  <c r="BQ4" i="7"/>
  <c r="BM4" i="7"/>
  <c r="BI4" i="7"/>
  <c r="BE4" i="7"/>
  <c r="BB4" i="7"/>
  <c r="AX4" i="7"/>
  <c r="BP4" i="7"/>
  <c r="BL4" i="7"/>
  <c r="BH4" i="7"/>
  <c r="BD4" i="7"/>
  <c r="BA4" i="7"/>
  <c r="AW4" i="7"/>
  <c r="AW3" i="7"/>
  <c r="CY11" i="7"/>
  <c r="AS21" i="7"/>
  <c r="DT5" i="7" s="1"/>
  <c r="AR21" i="7"/>
  <c r="DS5" i="7" s="1"/>
  <c r="AQ21" i="7"/>
  <c r="DR5" i="7" s="1"/>
  <c r="AP21" i="7"/>
  <c r="DQ5" i="7" s="1"/>
  <c r="AO21" i="7"/>
  <c r="DP5" i="7" s="1"/>
  <c r="AN21" i="7"/>
  <c r="DO5" i="7" s="1"/>
  <c r="AM21" i="7"/>
  <c r="DN5" i="7" s="1"/>
  <c r="AL21" i="7"/>
  <c r="DM5" i="7" s="1"/>
  <c r="AK21" i="7"/>
  <c r="DL5" i="7" s="1"/>
  <c r="AJ21" i="7"/>
  <c r="DK5" i="7" s="1"/>
  <c r="AI21" i="7"/>
  <c r="DJ5" i="7" s="1"/>
  <c r="AH21" i="7"/>
  <c r="DI5" i="7" s="1"/>
  <c r="AG21" i="7"/>
  <c r="DH5" i="7" s="1"/>
  <c r="AF21" i="7"/>
  <c r="DG5" i="7" s="1"/>
  <c r="AE21" i="7"/>
  <c r="DF5" i="7" s="1"/>
  <c r="AD21" i="7"/>
  <c r="DE5" i="7" s="1"/>
  <c r="AC21" i="7"/>
  <c r="DD5" i="7" s="1"/>
  <c r="AB21" i="7"/>
  <c r="DC5" i="7" s="1"/>
  <c r="AA21" i="7"/>
  <c r="DB5" i="7" s="1"/>
  <c r="Z21" i="7"/>
  <c r="DA5" i="7" s="1"/>
  <c r="Y21" i="7"/>
  <c r="CZ5" i="7" s="1"/>
  <c r="X21" i="7"/>
  <c r="CY5" i="7" s="1"/>
  <c r="W21" i="7"/>
  <c r="CX5" i="7" s="1"/>
  <c r="AS20" i="7"/>
  <c r="AR20" i="7"/>
  <c r="AQ20" i="7"/>
  <c r="AP20" i="7"/>
  <c r="AO20" i="7"/>
  <c r="AN20" i="7"/>
  <c r="AM20" i="7"/>
  <c r="AL20" i="7"/>
  <c r="AK20" i="7"/>
  <c r="AJ20" i="7"/>
  <c r="AI20" i="7"/>
  <c r="AH20" i="7"/>
  <c r="AG20" i="7"/>
  <c r="AF20" i="7"/>
  <c r="AE20" i="7"/>
  <c r="AD20" i="7"/>
  <c r="AC20" i="7"/>
  <c r="AB20" i="7"/>
  <c r="AA20" i="7"/>
  <c r="AS19" i="7"/>
  <c r="AR19" i="7"/>
  <c r="AQ19" i="7"/>
  <c r="AP19" i="7"/>
  <c r="AO19" i="7"/>
  <c r="AN19" i="7"/>
  <c r="AM19" i="7"/>
  <c r="AL19" i="7"/>
  <c r="AK19" i="7"/>
  <c r="AJ19" i="7"/>
  <c r="AI19" i="7"/>
  <c r="AH19" i="7"/>
  <c r="AG19" i="7"/>
  <c r="AF19" i="7"/>
  <c r="AE19" i="7"/>
  <c r="AD19" i="7"/>
  <c r="AC19" i="7"/>
  <c r="AB19" i="7"/>
  <c r="AA19" i="7"/>
  <c r="AS18" i="7"/>
  <c r="AR18" i="7"/>
  <c r="AQ18" i="7"/>
  <c r="AP18" i="7"/>
  <c r="AO18" i="7"/>
  <c r="AN18" i="7"/>
  <c r="AM18" i="7"/>
  <c r="AL18" i="7"/>
  <c r="AK18" i="7"/>
  <c r="AJ18" i="7"/>
  <c r="AI18" i="7"/>
  <c r="AH18" i="7"/>
  <c r="AG18" i="7"/>
  <c r="AF18" i="7"/>
  <c r="AE18" i="7"/>
  <c r="AD18" i="7"/>
  <c r="AC18" i="7"/>
  <c r="AB18" i="7"/>
  <c r="AA18" i="7"/>
  <c r="AS17" i="7"/>
  <c r="AR17" i="7"/>
  <c r="AQ17" i="7"/>
  <c r="AP17" i="7"/>
  <c r="AO17" i="7"/>
  <c r="AN17" i="7"/>
  <c r="AM17" i="7"/>
  <c r="AL17" i="7"/>
  <c r="AK17" i="7"/>
  <c r="AJ17" i="7"/>
  <c r="AI17" i="7"/>
  <c r="AH17" i="7"/>
  <c r="AG17" i="7"/>
  <c r="AF17" i="7"/>
  <c r="AE17" i="7"/>
  <c r="AD17" i="7"/>
  <c r="AC17" i="7"/>
  <c r="AB17" i="7"/>
  <c r="AA17" i="7"/>
  <c r="BA17" i="7" s="1"/>
  <c r="AS16" i="7"/>
  <c r="AR16" i="7"/>
  <c r="AQ16" i="7"/>
  <c r="AP16" i="7"/>
  <c r="AO16" i="7"/>
  <c r="AN16" i="7"/>
  <c r="AM16" i="7"/>
  <c r="AL16" i="7"/>
  <c r="AK16" i="7"/>
  <c r="AJ16" i="7"/>
  <c r="AI16" i="7"/>
  <c r="AH16" i="7"/>
  <c r="AG16" i="7"/>
  <c r="AF16" i="7"/>
  <c r="AE16" i="7"/>
  <c r="AD16" i="7"/>
  <c r="AC16" i="7"/>
  <c r="AB16" i="7"/>
  <c r="AA16" i="7"/>
  <c r="AS15" i="7"/>
  <c r="AR15" i="7"/>
  <c r="AQ15" i="7"/>
  <c r="AP15" i="7"/>
  <c r="AO15" i="7"/>
  <c r="AN15" i="7"/>
  <c r="AM15" i="7"/>
  <c r="AL15" i="7"/>
  <c r="AK15" i="7"/>
  <c r="AJ15" i="7"/>
  <c r="AI15" i="7"/>
  <c r="AH15" i="7"/>
  <c r="AG15" i="7"/>
  <c r="AF15" i="7"/>
  <c r="AE15" i="7"/>
  <c r="AD15" i="7"/>
  <c r="AC15" i="7"/>
  <c r="AB15" i="7"/>
  <c r="AA15" i="7"/>
  <c r="AS14" i="7"/>
  <c r="AR14" i="7"/>
  <c r="AQ14" i="7"/>
  <c r="AP14" i="7"/>
  <c r="AO14" i="7"/>
  <c r="AN14" i="7"/>
  <c r="AM14" i="7"/>
  <c r="AL14" i="7"/>
  <c r="AK14" i="7"/>
  <c r="AJ14" i="7"/>
  <c r="AI14" i="7"/>
  <c r="AH14" i="7"/>
  <c r="AG14" i="7"/>
  <c r="AF14" i="7"/>
  <c r="AE14" i="7"/>
  <c r="AD14" i="7"/>
  <c r="AC14" i="7"/>
  <c r="AB14" i="7"/>
  <c r="AA14" i="7"/>
  <c r="AS13" i="7"/>
  <c r="BS13" i="7" s="1"/>
  <c r="AR13" i="7"/>
  <c r="AQ13" i="7"/>
  <c r="AP13" i="7"/>
  <c r="AO13" i="7"/>
  <c r="AN13" i="7"/>
  <c r="AM13" i="7"/>
  <c r="AL13" i="7"/>
  <c r="AK13" i="7"/>
  <c r="AJ13" i="7"/>
  <c r="AI13" i="7"/>
  <c r="AH13" i="7"/>
  <c r="AG13" i="7"/>
  <c r="BG13" i="7" s="1"/>
  <c r="AF13" i="7"/>
  <c r="AE13" i="7"/>
  <c r="AD13" i="7"/>
  <c r="AC13" i="7"/>
  <c r="AB13" i="7"/>
  <c r="AA13" i="7"/>
  <c r="AS12" i="7"/>
  <c r="AR12" i="7"/>
  <c r="AQ12" i="7"/>
  <c r="AP12" i="7"/>
  <c r="AO12" i="7"/>
  <c r="AN12" i="7"/>
  <c r="AM12" i="7"/>
  <c r="AL12" i="7"/>
  <c r="AK12" i="7"/>
  <c r="AJ12" i="7"/>
  <c r="AI12" i="7"/>
  <c r="AH12" i="7"/>
  <c r="AG12" i="7"/>
  <c r="AF12" i="7"/>
  <c r="AE12" i="7"/>
  <c r="AD12" i="7"/>
  <c r="AC12" i="7"/>
  <c r="AB12" i="7"/>
  <c r="AA12" i="7"/>
  <c r="AS11" i="7"/>
  <c r="AR11" i="7"/>
  <c r="AQ11" i="7"/>
  <c r="AP11" i="7"/>
  <c r="AO11" i="7"/>
  <c r="AN11" i="7"/>
  <c r="AM11" i="7"/>
  <c r="AL11" i="7"/>
  <c r="AK11" i="7"/>
  <c r="AJ11" i="7"/>
  <c r="AH11" i="7"/>
  <c r="AG11" i="7"/>
  <c r="AF11" i="7"/>
  <c r="AE11" i="7"/>
  <c r="AD11" i="7"/>
  <c r="AC11" i="7"/>
  <c r="AB11" i="7"/>
  <c r="AA11" i="7"/>
  <c r="AS10" i="7"/>
  <c r="AR10" i="7"/>
  <c r="AQ10" i="7"/>
  <c r="AP10" i="7"/>
  <c r="AO10" i="7"/>
  <c r="AN10" i="7"/>
  <c r="AM10" i="7"/>
  <c r="AL10" i="7"/>
  <c r="AK10" i="7"/>
  <c r="AJ10" i="7"/>
  <c r="AI10" i="7"/>
  <c r="AH10" i="7"/>
  <c r="AG10" i="7"/>
  <c r="AF10" i="7"/>
  <c r="AE10" i="7"/>
  <c r="AD10" i="7"/>
  <c r="AC10" i="7"/>
  <c r="AB10" i="7"/>
  <c r="AA10" i="7"/>
  <c r="AS9" i="7"/>
  <c r="AR9" i="7"/>
  <c r="AQ9" i="7"/>
  <c r="AP9" i="7"/>
  <c r="AO9" i="7"/>
  <c r="AN9" i="7"/>
  <c r="AM9" i="7"/>
  <c r="AL9" i="7"/>
  <c r="AK9" i="7"/>
  <c r="AJ9" i="7"/>
  <c r="AI9" i="7"/>
  <c r="AH9" i="7"/>
  <c r="AG9" i="7"/>
  <c r="AF9" i="7"/>
  <c r="AE9" i="7"/>
  <c r="AD9" i="7"/>
  <c r="AC9" i="7"/>
  <c r="AB9" i="7"/>
  <c r="AA9" i="7"/>
  <c r="AS8" i="7"/>
  <c r="AR8" i="7"/>
  <c r="AQ8" i="7"/>
  <c r="AP8" i="7"/>
  <c r="AO8" i="7"/>
  <c r="AN8" i="7"/>
  <c r="AM8" i="7"/>
  <c r="AL8" i="7"/>
  <c r="AK8" i="7"/>
  <c r="AJ8" i="7"/>
  <c r="AI8" i="7"/>
  <c r="AH8" i="7"/>
  <c r="AG8" i="7"/>
  <c r="AF8" i="7"/>
  <c r="AE8" i="7"/>
  <c r="AD8" i="7"/>
  <c r="AC8" i="7"/>
  <c r="AB8" i="7"/>
  <c r="AA8" i="7"/>
  <c r="AS7" i="7"/>
  <c r="AR7" i="7"/>
  <c r="AQ7" i="7"/>
  <c r="AP7" i="7"/>
  <c r="AO7" i="7"/>
  <c r="AN7" i="7"/>
  <c r="AM7" i="7"/>
  <c r="AL7" i="7"/>
  <c r="AK7" i="7"/>
  <c r="AJ7" i="7"/>
  <c r="AH7" i="7"/>
  <c r="AG7" i="7"/>
  <c r="AF7" i="7"/>
  <c r="AE7" i="7"/>
  <c r="AD7" i="7"/>
  <c r="AC7" i="7"/>
  <c r="AB7" i="7"/>
  <c r="AA7" i="7"/>
  <c r="AS6" i="7"/>
  <c r="AR6" i="7"/>
  <c r="AQ6" i="7"/>
  <c r="AP6" i="7"/>
  <c r="AO6" i="7"/>
  <c r="AN6" i="7"/>
  <c r="AM6" i="7"/>
  <c r="AL6" i="7"/>
  <c r="AK6" i="7"/>
  <c r="AJ6" i="7"/>
  <c r="AI6" i="7"/>
  <c r="AH6" i="7"/>
  <c r="AG6" i="7"/>
  <c r="AF6" i="7"/>
  <c r="AE6" i="7"/>
  <c r="AD6" i="7"/>
  <c r="AC6" i="7"/>
  <c r="AB6" i="7"/>
  <c r="AA6" i="7"/>
  <c r="AS5" i="7"/>
  <c r="AR5" i="7"/>
  <c r="AQ5" i="7"/>
  <c r="AP5" i="7"/>
  <c r="AO5" i="7"/>
  <c r="AN5" i="7"/>
  <c r="AM5" i="7"/>
  <c r="AL5" i="7"/>
  <c r="AK5" i="7"/>
  <c r="AJ5" i="7"/>
  <c r="AI5" i="7"/>
  <c r="AH5" i="7"/>
  <c r="AG5" i="7"/>
  <c r="AF5" i="7"/>
  <c r="AE5" i="7"/>
  <c r="AD5" i="7"/>
  <c r="AC5" i="7"/>
  <c r="AB5" i="7"/>
  <c r="AA5" i="7"/>
  <c r="CY11" i="5"/>
  <c r="AV3" i="5"/>
  <c r="AS21" i="5"/>
  <c r="AR21" i="5"/>
  <c r="DS5" i="5" s="1"/>
  <c r="AQ21" i="5"/>
  <c r="DR5" i="5" s="1"/>
  <c r="AP21" i="5"/>
  <c r="DQ5" i="5" s="1"/>
  <c r="AO21" i="5"/>
  <c r="DP5" i="5" s="1"/>
  <c r="AN21" i="5"/>
  <c r="AM21" i="5"/>
  <c r="DN5" i="5" s="1"/>
  <c r="AL21" i="5"/>
  <c r="DM5" i="5" s="1"/>
  <c r="AK21" i="5"/>
  <c r="AJ21" i="5"/>
  <c r="DK5" i="5" s="1"/>
  <c r="AI21" i="5"/>
  <c r="DJ5" i="5" s="1"/>
  <c r="AH21" i="5"/>
  <c r="DI5" i="5" s="1"/>
  <c r="AG21" i="5"/>
  <c r="AF21" i="5"/>
  <c r="DG5" i="5" s="1"/>
  <c r="AE21" i="5"/>
  <c r="DF5" i="5" s="1"/>
  <c r="AD21" i="5"/>
  <c r="DE5" i="5" s="1"/>
  <c r="AC21" i="5"/>
  <c r="AB21" i="5"/>
  <c r="DC5" i="5" s="1"/>
  <c r="AA21" i="5"/>
  <c r="DB5" i="5" s="1"/>
  <c r="Z21" i="5"/>
  <c r="Y21" i="5"/>
  <c r="X21" i="5"/>
  <c r="CY5" i="5" s="1"/>
  <c r="W21" i="5"/>
  <c r="CX5" i="5" s="1"/>
  <c r="AS20" i="5"/>
  <c r="AR20" i="5"/>
  <c r="AQ20" i="5"/>
  <c r="AP20" i="5"/>
  <c r="AO20" i="5"/>
  <c r="AN20" i="5"/>
  <c r="AM20" i="5"/>
  <c r="AL20" i="5"/>
  <c r="AK20" i="5"/>
  <c r="AJ20" i="5"/>
  <c r="AI20" i="5"/>
  <c r="AH20" i="5"/>
  <c r="AG20" i="5"/>
  <c r="AF20" i="5"/>
  <c r="AE20" i="5"/>
  <c r="AD20" i="5"/>
  <c r="AC20" i="5"/>
  <c r="AB20" i="5"/>
  <c r="AA20" i="5"/>
  <c r="AS19" i="5"/>
  <c r="AR19" i="5"/>
  <c r="AQ19" i="5"/>
  <c r="AP19" i="5"/>
  <c r="AO19" i="5"/>
  <c r="AN19" i="5"/>
  <c r="AM19" i="5"/>
  <c r="AL19" i="5"/>
  <c r="AK19" i="5"/>
  <c r="AJ19" i="5"/>
  <c r="AI19" i="5"/>
  <c r="AH19" i="5"/>
  <c r="AG19" i="5"/>
  <c r="AF19" i="5"/>
  <c r="AE19" i="5"/>
  <c r="AD19" i="5"/>
  <c r="AC19" i="5"/>
  <c r="AB19" i="5"/>
  <c r="AA19" i="5"/>
  <c r="AS18" i="5"/>
  <c r="AR18" i="5"/>
  <c r="AQ18" i="5"/>
  <c r="AP18" i="5"/>
  <c r="AO18" i="5"/>
  <c r="AN18" i="5"/>
  <c r="AM18" i="5"/>
  <c r="AL18" i="5"/>
  <c r="AK18" i="5"/>
  <c r="AJ18" i="5"/>
  <c r="AI18" i="5"/>
  <c r="AH18" i="5"/>
  <c r="AG18" i="5"/>
  <c r="AF18" i="5"/>
  <c r="AE18" i="5"/>
  <c r="AD18" i="5"/>
  <c r="AC18" i="5"/>
  <c r="AB18" i="5"/>
  <c r="AA18" i="5"/>
  <c r="AS17" i="5"/>
  <c r="AR17" i="5"/>
  <c r="AQ17" i="5"/>
  <c r="AP17" i="5"/>
  <c r="AO17" i="5"/>
  <c r="AN17" i="5"/>
  <c r="AM17" i="5"/>
  <c r="AL17" i="5"/>
  <c r="AK17" i="5"/>
  <c r="AJ17" i="5"/>
  <c r="AI17" i="5"/>
  <c r="AH17" i="5"/>
  <c r="AG17" i="5"/>
  <c r="AF17" i="5"/>
  <c r="AE17" i="5"/>
  <c r="AD17" i="5"/>
  <c r="AC17" i="5"/>
  <c r="AB17" i="5"/>
  <c r="AA17" i="5"/>
  <c r="AS16" i="5"/>
  <c r="AR16" i="5"/>
  <c r="AQ16" i="5"/>
  <c r="AP16" i="5"/>
  <c r="AO16" i="5"/>
  <c r="AN16" i="5"/>
  <c r="AM16" i="5"/>
  <c r="AL16" i="5"/>
  <c r="AK16" i="5"/>
  <c r="AJ16" i="5"/>
  <c r="AI16" i="5"/>
  <c r="AH16" i="5"/>
  <c r="AG16" i="5"/>
  <c r="AF16" i="5"/>
  <c r="AE16" i="5"/>
  <c r="AD16" i="5"/>
  <c r="AC16" i="5"/>
  <c r="AB16" i="5"/>
  <c r="AA16" i="5"/>
  <c r="AS15" i="5"/>
  <c r="AR15" i="5"/>
  <c r="AQ15" i="5"/>
  <c r="AP15" i="5"/>
  <c r="AO15" i="5"/>
  <c r="AN15" i="5"/>
  <c r="AM15" i="5"/>
  <c r="AL15" i="5"/>
  <c r="AK15" i="5"/>
  <c r="AJ15" i="5"/>
  <c r="AI15" i="5"/>
  <c r="AH15" i="5"/>
  <c r="AG15" i="5"/>
  <c r="AF15" i="5"/>
  <c r="AE15" i="5"/>
  <c r="AD15" i="5"/>
  <c r="AC15" i="5"/>
  <c r="AB15" i="5"/>
  <c r="AA15" i="5"/>
  <c r="AS14" i="5"/>
  <c r="AR14" i="5"/>
  <c r="AQ14" i="5"/>
  <c r="AP14" i="5"/>
  <c r="AO14" i="5"/>
  <c r="AN14" i="5"/>
  <c r="AM14" i="5"/>
  <c r="AL14" i="5"/>
  <c r="AK14" i="5"/>
  <c r="AJ14" i="5"/>
  <c r="AI14" i="5"/>
  <c r="AH14" i="5"/>
  <c r="AG14" i="5"/>
  <c r="AF14" i="5"/>
  <c r="AE14" i="5"/>
  <c r="AD14" i="5"/>
  <c r="AC14" i="5"/>
  <c r="AB14" i="5"/>
  <c r="AA14" i="5"/>
  <c r="AS13" i="5"/>
  <c r="AR13" i="5"/>
  <c r="AQ13" i="5"/>
  <c r="AP13" i="5"/>
  <c r="AO13" i="5"/>
  <c r="AN13" i="5"/>
  <c r="AM13" i="5"/>
  <c r="AL13" i="5"/>
  <c r="AK13" i="5"/>
  <c r="AJ13" i="5"/>
  <c r="AI13" i="5"/>
  <c r="AH13" i="5"/>
  <c r="AG13" i="5"/>
  <c r="AF13" i="5"/>
  <c r="AE13" i="5"/>
  <c r="AD13" i="5"/>
  <c r="AC13" i="5"/>
  <c r="AB13" i="5"/>
  <c r="AA13" i="5"/>
  <c r="AS12" i="5"/>
  <c r="AR12" i="5"/>
  <c r="AQ12" i="5"/>
  <c r="AP12" i="5"/>
  <c r="AO12" i="5"/>
  <c r="AN12" i="5"/>
  <c r="AM12" i="5"/>
  <c r="AL12" i="5"/>
  <c r="AK12" i="5"/>
  <c r="AJ12" i="5"/>
  <c r="AI12" i="5"/>
  <c r="AH12" i="5"/>
  <c r="AG12" i="5"/>
  <c r="AF12" i="5"/>
  <c r="AE12" i="5"/>
  <c r="AD12" i="5"/>
  <c r="AC12" i="5"/>
  <c r="AB12" i="5"/>
  <c r="AA12" i="5"/>
  <c r="AS11" i="5"/>
  <c r="AR11" i="5"/>
  <c r="AQ11" i="5"/>
  <c r="AP11" i="5"/>
  <c r="AO11" i="5"/>
  <c r="AN11" i="5"/>
  <c r="AM11" i="5"/>
  <c r="AL11" i="5"/>
  <c r="AK11" i="5"/>
  <c r="AJ11" i="5"/>
  <c r="AI11" i="5"/>
  <c r="AH11" i="5"/>
  <c r="AG11" i="5"/>
  <c r="AF11" i="5"/>
  <c r="AE11" i="5"/>
  <c r="AD11" i="5"/>
  <c r="AC11" i="5"/>
  <c r="AB11" i="5"/>
  <c r="AA11" i="5"/>
  <c r="AS10" i="5"/>
  <c r="AR10" i="5"/>
  <c r="AQ10" i="5"/>
  <c r="AP10" i="5"/>
  <c r="AO10" i="5"/>
  <c r="AN10" i="5"/>
  <c r="AM10" i="5"/>
  <c r="AL10" i="5"/>
  <c r="AK10" i="5"/>
  <c r="AJ10" i="5"/>
  <c r="AI10" i="5"/>
  <c r="AH10" i="5"/>
  <c r="AG10" i="5"/>
  <c r="AF10" i="5"/>
  <c r="AE10" i="5"/>
  <c r="AD10" i="5"/>
  <c r="AC10" i="5"/>
  <c r="AB10" i="5"/>
  <c r="AA10" i="5"/>
  <c r="AS9" i="5"/>
  <c r="AR9" i="5"/>
  <c r="AQ9" i="5"/>
  <c r="AP9" i="5"/>
  <c r="AO9" i="5"/>
  <c r="AN9" i="5"/>
  <c r="AM9" i="5"/>
  <c r="AL9" i="5"/>
  <c r="AK9" i="5"/>
  <c r="AJ9" i="5"/>
  <c r="AI9" i="5"/>
  <c r="AH9" i="5"/>
  <c r="AG9" i="5"/>
  <c r="AF9" i="5"/>
  <c r="AE9" i="5"/>
  <c r="AD9" i="5"/>
  <c r="AC9" i="5"/>
  <c r="AB9" i="5"/>
  <c r="AA9" i="5"/>
  <c r="AS8" i="5"/>
  <c r="AR8" i="5"/>
  <c r="AQ8" i="5"/>
  <c r="AP8" i="5"/>
  <c r="AO8" i="5"/>
  <c r="AN8" i="5"/>
  <c r="AM8" i="5"/>
  <c r="AL8" i="5"/>
  <c r="AK8" i="5"/>
  <c r="AJ8" i="5"/>
  <c r="AI8" i="5"/>
  <c r="AH8" i="5"/>
  <c r="AG8" i="5"/>
  <c r="AF8" i="5"/>
  <c r="AE8" i="5"/>
  <c r="AD8" i="5"/>
  <c r="AC8" i="5"/>
  <c r="AB8" i="5"/>
  <c r="AA8" i="5"/>
  <c r="AS7" i="5"/>
  <c r="AR7" i="5"/>
  <c r="AQ7" i="5"/>
  <c r="AP7" i="5"/>
  <c r="AO7" i="5"/>
  <c r="AN7" i="5"/>
  <c r="AM7" i="5"/>
  <c r="AL7" i="5"/>
  <c r="AK7" i="5"/>
  <c r="AJ7" i="5"/>
  <c r="AH7" i="5"/>
  <c r="AG7" i="5"/>
  <c r="AF7" i="5"/>
  <c r="AE7" i="5"/>
  <c r="AD7" i="5"/>
  <c r="AC7" i="5"/>
  <c r="AB7" i="5"/>
  <c r="AA7" i="5"/>
  <c r="AS6" i="5"/>
  <c r="AR6" i="5"/>
  <c r="AQ6" i="5"/>
  <c r="AP6" i="5"/>
  <c r="AO6" i="5"/>
  <c r="AN6" i="5"/>
  <c r="AM6" i="5"/>
  <c r="AL6" i="5"/>
  <c r="AK6" i="5"/>
  <c r="AJ6" i="5"/>
  <c r="AI6" i="5"/>
  <c r="AH6" i="5"/>
  <c r="AG6" i="5"/>
  <c r="AF6" i="5"/>
  <c r="AE6" i="5"/>
  <c r="AD6" i="5"/>
  <c r="AC6" i="5"/>
  <c r="AB6" i="5"/>
  <c r="AA6" i="5"/>
  <c r="AS5" i="5"/>
  <c r="AR5" i="5"/>
  <c r="AQ5" i="5"/>
  <c r="AP5" i="5"/>
  <c r="AO5" i="5"/>
  <c r="AN5" i="5"/>
  <c r="AM5" i="5"/>
  <c r="AL5" i="5"/>
  <c r="AK5" i="5"/>
  <c r="AJ5" i="5"/>
  <c r="AI5" i="5"/>
  <c r="AH5" i="5"/>
  <c r="AG5" i="5"/>
  <c r="AF5" i="5"/>
  <c r="AE5" i="5"/>
  <c r="AD5" i="5"/>
  <c r="AC5" i="5"/>
  <c r="AB5" i="5"/>
  <c r="AA5" i="5"/>
  <c r="CV10" i="3"/>
  <c r="AU3" i="3"/>
  <c r="AH7" i="3"/>
  <c r="AQ21" i="3"/>
  <c r="AP21" i="3"/>
  <c r="AO21" i="3"/>
  <c r="AN21" i="3"/>
  <c r="AM21" i="3"/>
  <c r="AL21" i="3"/>
  <c r="AK21" i="3"/>
  <c r="AJ21" i="3"/>
  <c r="AI21" i="3"/>
  <c r="AH21" i="3"/>
  <c r="AG21" i="3"/>
  <c r="AF21" i="3"/>
  <c r="AE21" i="3"/>
  <c r="AD21" i="3"/>
  <c r="AC21" i="3"/>
  <c r="AB21" i="3"/>
  <c r="AA21" i="3"/>
  <c r="Z21" i="3"/>
  <c r="Y21" i="3"/>
  <c r="X21" i="3"/>
  <c r="W21" i="3"/>
  <c r="AQ20" i="3"/>
  <c r="AP20" i="3"/>
  <c r="AO20" i="3"/>
  <c r="AN20" i="3"/>
  <c r="AM20" i="3"/>
  <c r="AL20" i="3"/>
  <c r="AK20" i="3"/>
  <c r="AJ20" i="3"/>
  <c r="AI20" i="3"/>
  <c r="AH20" i="3"/>
  <c r="AG20" i="3"/>
  <c r="AF20" i="3"/>
  <c r="AE20" i="3"/>
  <c r="AD20" i="3"/>
  <c r="AC20" i="3"/>
  <c r="AB20" i="3"/>
  <c r="AA20" i="3"/>
  <c r="Z20" i="3"/>
  <c r="Y20" i="3"/>
  <c r="X20" i="3"/>
  <c r="W20" i="3"/>
  <c r="AQ19" i="3"/>
  <c r="AP19" i="3"/>
  <c r="AO19" i="3"/>
  <c r="AN19" i="3"/>
  <c r="AM19" i="3"/>
  <c r="AL19" i="3"/>
  <c r="AK19" i="3"/>
  <c r="AJ19" i="3"/>
  <c r="AI19" i="3"/>
  <c r="AH19" i="3"/>
  <c r="AG19" i="3"/>
  <c r="AF19" i="3"/>
  <c r="AE19" i="3"/>
  <c r="AD19" i="3"/>
  <c r="AC19" i="3"/>
  <c r="AB19" i="3"/>
  <c r="AA19" i="3"/>
  <c r="Z19" i="3"/>
  <c r="Y19" i="3"/>
  <c r="X19" i="3"/>
  <c r="W19" i="3"/>
  <c r="AQ18" i="3"/>
  <c r="AP18" i="3"/>
  <c r="AO18" i="3"/>
  <c r="AN18" i="3"/>
  <c r="AM18" i="3"/>
  <c r="AL18" i="3"/>
  <c r="AK18" i="3"/>
  <c r="AJ18" i="3"/>
  <c r="AI18" i="3"/>
  <c r="AH18" i="3"/>
  <c r="AG18" i="3"/>
  <c r="AF18" i="3"/>
  <c r="AE18" i="3"/>
  <c r="AD18" i="3"/>
  <c r="AC18" i="3"/>
  <c r="AB18" i="3"/>
  <c r="AA18" i="3"/>
  <c r="Z18" i="3"/>
  <c r="Y18" i="3"/>
  <c r="X18" i="3"/>
  <c r="W18" i="3"/>
  <c r="AQ17" i="3"/>
  <c r="AP17" i="3"/>
  <c r="AO17" i="3"/>
  <c r="BN17" i="3" s="1"/>
  <c r="AN17" i="3"/>
  <c r="BM17" i="3" s="1"/>
  <c r="AM17" i="3"/>
  <c r="AL17" i="3"/>
  <c r="AK17" i="3"/>
  <c r="BJ17" i="3" s="1"/>
  <c r="AJ17" i="3"/>
  <c r="BI17" i="3" s="1"/>
  <c r="AI17" i="3"/>
  <c r="AH17" i="3"/>
  <c r="BG17" i="3" s="1"/>
  <c r="AG17" i="3"/>
  <c r="BF17" i="3" s="1"/>
  <c r="AF17" i="3"/>
  <c r="AE17" i="3"/>
  <c r="AD17" i="3"/>
  <c r="BC17" i="3" s="1"/>
  <c r="AC17" i="3"/>
  <c r="AB17" i="3"/>
  <c r="AA17" i="3"/>
  <c r="Z17" i="3"/>
  <c r="AY17" i="3" s="1"/>
  <c r="Y17" i="3"/>
  <c r="X17" i="3"/>
  <c r="W17" i="3"/>
  <c r="AQ16" i="3"/>
  <c r="AP16" i="3"/>
  <c r="AO16" i="3"/>
  <c r="AN16" i="3"/>
  <c r="AM16" i="3"/>
  <c r="AL16" i="3"/>
  <c r="AK16" i="3"/>
  <c r="AJ16" i="3"/>
  <c r="AI16" i="3"/>
  <c r="AH16" i="3"/>
  <c r="AG16" i="3"/>
  <c r="AF16" i="3"/>
  <c r="AE16" i="3"/>
  <c r="AD16" i="3"/>
  <c r="AC16" i="3"/>
  <c r="AB16" i="3"/>
  <c r="AA16" i="3"/>
  <c r="Z16" i="3"/>
  <c r="Y16" i="3"/>
  <c r="X16" i="3"/>
  <c r="W16" i="3"/>
  <c r="AQ15" i="3"/>
  <c r="AP15" i="3"/>
  <c r="AO15" i="3"/>
  <c r="AN15" i="3"/>
  <c r="AM15" i="3"/>
  <c r="AL15" i="3"/>
  <c r="AK15" i="3"/>
  <c r="AJ15" i="3"/>
  <c r="AI15" i="3"/>
  <c r="AH15" i="3"/>
  <c r="AG15" i="3"/>
  <c r="AF15" i="3"/>
  <c r="AE15" i="3"/>
  <c r="AD15" i="3"/>
  <c r="AC15" i="3"/>
  <c r="AB15" i="3"/>
  <c r="AA15" i="3"/>
  <c r="Z15" i="3"/>
  <c r="Y15" i="3"/>
  <c r="X15" i="3"/>
  <c r="W15" i="3"/>
  <c r="AQ14" i="3"/>
  <c r="AP14" i="3"/>
  <c r="AO14" i="3"/>
  <c r="AN14" i="3"/>
  <c r="AM14" i="3"/>
  <c r="AL14" i="3"/>
  <c r="AK14" i="3"/>
  <c r="AJ14" i="3"/>
  <c r="AI14" i="3"/>
  <c r="AH14" i="3"/>
  <c r="AG14" i="3"/>
  <c r="AF14" i="3"/>
  <c r="AE14" i="3"/>
  <c r="AD14" i="3"/>
  <c r="AC14" i="3"/>
  <c r="AB14" i="3"/>
  <c r="AA14" i="3"/>
  <c r="Z14" i="3"/>
  <c r="Y14" i="3"/>
  <c r="X14" i="3"/>
  <c r="W14" i="3"/>
  <c r="AQ13" i="3"/>
  <c r="AP13" i="3"/>
  <c r="AO13" i="3"/>
  <c r="AN13" i="3"/>
  <c r="BM13" i="3" s="1"/>
  <c r="AM13" i="3"/>
  <c r="AL13" i="3"/>
  <c r="AK13" i="3"/>
  <c r="AJ13" i="3"/>
  <c r="BI13" i="3" s="1"/>
  <c r="AI13" i="3"/>
  <c r="AH13" i="3"/>
  <c r="AG13" i="3"/>
  <c r="AF13" i="3"/>
  <c r="AE13" i="3"/>
  <c r="AD13" i="3"/>
  <c r="BC13" i="3" s="1"/>
  <c r="AC13" i="3"/>
  <c r="AB13" i="3"/>
  <c r="AA13" i="3"/>
  <c r="Z13" i="3"/>
  <c r="AY13" i="3" s="1"/>
  <c r="Y13" i="3"/>
  <c r="X13" i="3"/>
  <c r="W13" i="3"/>
  <c r="AQ12" i="3"/>
  <c r="AP12" i="3"/>
  <c r="AO12" i="3"/>
  <c r="AN12" i="3"/>
  <c r="AM12" i="3"/>
  <c r="AL12" i="3"/>
  <c r="AK12" i="3"/>
  <c r="AJ12" i="3"/>
  <c r="AI12" i="3"/>
  <c r="AH12" i="3"/>
  <c r="AG12" i="3"/>
  <c r="AF12" i="3"/>
  <c r="AE12" i="3"/>
  <c r="AD12" i="3"/>
  <c r="AC12" i="3"/>
  <c r="AB12" i="3"/>
  <c r="AA12" i="3"/>
  <c r="Z12" i="3"/>
  <c r="Y12" i="3"/>
  <c r="X12" i="3"/>
  <c r="W12" i="3"/>
  <c r="AQ11" i="3"/>
  <c r="AP11" i="3"/>
  <c r="AO11" i="3"/>
  <c r="AN11" i="3"/>
  <c r="AM11" i="3"/>
  <c r="AL11" i="3"/>
  <c r="AK11" i="3"/>
  <c r="AJ11" i="3"/>
  <c r="AI11" i="3"/>
  <c r="AH11" i="3"/>
  <c r="AG11" i="3"/>
  <c r="AF11" i="3"/>
  <c r="AE11" i="3"/>
  <c r="AD11" i="3"/>
  <c r="AC11" i="3"/>
  <c r="AB11" i="3"/>
  <c r="AA11" i="3"/>
  <c r="Z11" i="3"/>
  <c r="Y11" i="3"/>
  <c r="X11" i="3"/>
  <c r="W11" i="3"/>
  <c r="AQ10" i="3"/>
  <c r="AP10" i="3"/>
  <c r="AO10" i="3"/>
  <c r="AN10" i="3"/>
  <c r="AM10" i="3"/>
  <c r="AL10" i="3"/>
  <c r="AK10" i="3"/>
  <c r="AJ10" i="3"/>
  <c r="AI10" i="3"/>
  <c r="AH10" i="3"/>
  <c r="AG10" i="3"/>
  <c r="AF10" i="3"/>
  <c r="AE10" i="3"/>
  <c r="AD10" i="3"/>
  <c r="AC10" i="3"/>
  <c r="AB10" i="3"/>
  <c r="AA10" i="3"/>
  <c r="Z10" i="3"/>
  <c r="Y10" i="3"/>
  <c r="X10" i="3"/>
  <c r="W10" i="3"/>
  <c r="AQ9" i="3"/>
  <c r="AP9" i="3"/>
  <c r="AO9" i="3"/>
  <c r="BN9" i="3" s="1"/>
  <c r="AN9" i="3"/>
  <c r="BM9" i="3" s="1"/>
  <c r="AM9" i="3"/>
  <c r="AL9" i="3"/>
  <c r="BK9" i="3" s="1"/>
  <c r="AK9" i="3"/>
  <c r="BJ9" i="3" s="1"/>
  <c r="AJ9" i="3"/>
  <c r="BI9" i="3" s="1"/>
  <c r="AI9" i="3"/>
  <c r="AH9" i="3"/>
  <c r="BG9" i="3" s="1"/>
  <c r="AG9" i="3"/>
  <c r="BF9" i="3" s="1"/>
  <c r="AF9" i="3"/>
  <c r="AE9" i="3"/>
  <c r="BD9" i="3" s="1"/>
  <c r="AD9" i="3"/>
  <c r="BC9" i="3" s="1"/>
  <c r="AC9" i="3"/>
  <c r="BB9" i="3" s="1"/>
  <c r="AB9" i="3"/>
  <c r="AA9" i="3"/>
  <c r="AZ9" i="3" s="1"/>
  <c r="Z9" i="3"/>
  <c r="AY9" i="3" s="1"/>
  <c r="Y9" i="3"/>
  <c r="AX9" i="3" s="1"/>
  <c r="X9" i="3"/>
  <c r="W9" i="3"/>
  <c r="AV9" i="3" s="1"/>
  <c r="AP8" i="3"/>
  <c r="AO8" i="3"/>
  <c r="AN8" i="3"/>
  <c r="BM8" i="3" s="1"/>
  <c r="AM8" i="3"/>
  <c r="AL8" i="3"/>
  <c r="AK8" i="3"/>
  <c r="AJ8" i="3"/>
  <c r="AI8" i="3"/>
  <c r="AH8" i="3"/>
  <c r="AG8" i="3"/>
  <c r="AF8" i="3"/>
  <c r="AE8" i="3"/>
  <c r="AD8" i="3"/>
  <c r="AC8" i="3"/>
  <c r="AB8" i="3"/>
  <c r="AA8" i="3"/>
  <c r="Z8" i="3"/>
  <c r="Y8" i="3"/>
  <c r="X8" i="3"/>
  <c r="W8" i="3"/>
  <c r="AQ7" i="3"/>
  <c r="AP7" i="3"/>
  <c r="AO7" i="3"/>
  <c r="AN7" i="3"/>
  <c r="AM7" i="3"/>
  <c r="AL7" i="3"/>
  <c r="AK7" i="3"/>
  <c r="AJ7" i="3"/>
  <c r="AI7" i="3"/>
  <c r="AG7" i="3"/>
  <c r="AF7" i="3"/>
  <c r="AE7" i="3"/>
  <c r="AD7" i="3"/>
  <c r="AC7" i="3"/>
  <c r="AB7" i="3"/>
  <c r="AA7" i="3"/>
  <c r="Z7" i="3"/>
  <c r="Y7" i="3"/>
  <c r="X7" i="3"/>
  <c r="W7" i="3"/>
  <c r="AQ6" i="3"/>
  <c r="AP6" i="3"/>
  <c r="AO6" i="3"/>
  <c r="AN6" i="3"/>
  <c r="AM6" i="3"/>
  <c r="AL6" i="3"/>
  <c r="AK6" i="3"/>
  <c r="AJ6" i="3"/>
  <c r="AI6" i="3"/>
  <c r="AH6" i="3"/>
  <c r="AG6" i="3"/>
  <c r="AF6" i="3"/>
  <c r="AE6" i="3"/>
  <c r="AD6" i="3"/>
  <c r="AC6" i="3"/>
  <c r="AB6" i="3"/>
  <c r="AA6" i="3"/>
  <c r="Z6" i="3"/>
  <c r="Y6" i="3"/>
  <c r="X6" i="3"/>
  <c r="W6" i="3"/>
  <c r="DO5" i="3"/>
  <c r="DN5" i="3"/>
  <c r="DM5" i="3"/>
  <c r="DL5" i="3"/>
  <c r="DK5" i="3"/>
  <c r="DJ5" i="3"/>
  <c r="DI5" i="3"/>
  <c r="DH5" i="3"/>
  <c r="DG5" i="3"/>
  <c r="DF5" i="3"/>
  <c r="DE5" i="3"/>
  <c r="DD5" i="3"/>
  <c r="DC5" i="3"/>
  <c r="DB5" i="3"/>
  <c r="DA5" i="3"/>
  <c r="CZ5" i="3"/>
  <c r="CY5" i="3"/>
  <c r="CX5" i="3"/>
  <c r="CW5" i="3"/>
  <c r="CV5" i="3"/>
  <c r="CU5" i="3"/>
  <c r="AQ5" i="3"/>
  <c r="AP5" i="3"/>
  <c r="AO5" i="3"/>
  <c r="AN5" i="3"/>
  <c r="AM5" i="3"/>
  <c r="AL5" i="3"/>
  <c r="AK5" i="3"/>
  <c r="AJ5" i="3"/>
  <c r="AI5" i="3"/>
  <c r="AH5" i="3"/>
  <c r="AG5" i="3"/>
  <c r="AF5" i="3"/>
  <c r="AE5" i="3"/>
  <c r="AD5" i="3"/>
  <c r="AC5" i="3"/>
  <c r="AB5" i="3"/>
  <c r="AA5" i="3"/>
  <c r="Z5" i="3"/>
  <c r="Y5" i="3"/>
  <c r="X5" i="3"/>
  <c r="W5" i="3"/>
  <c r="BI12" i="3" l="1"/>
  <c r="BI8" i="3"/>
  <c r="BN13" i="7"/>
  <c r="BL17" i="7"/>
  <c r="AZ13" i="7"/>
  <c r="BF13" i="7"/>
  <c r="BR13" i="7"/>
  <c r="BE17" i="5"/>
  <c r="BM12" i="3"/>
  <c r="AY17" i="7"/>
  <c r="BJ13" i="7"/>
  <c r="AY13" i="7"/>
  <c r="BK13" i="7"/>
  <c r="BD17" i="7"/>
  <c r="BP17" i="7"/>
  <c r="BC13" i="7"/>
  <c r="BO13" i="7"/>
  <c r="BH17" i="7"/>
  <c r="AW17" i="7"/>
  <c r="BJ9" i="7"/>
  <c r="BN9" i="7"/>
  <c r="AY9" i="7"/>
  <c r="BF9" i="7"/>
  <c r="BR9" i="7"/>
  <c r="BP6" i="7"/>
  <c r="AZ12" i="7"/>
  <c r="AZ16" i="7"/>
  <c r="BI5" i="3"/>
  <c r="CH5" i="3" s="1"/>
  <c r="BM5" i="3"/>
  <c r="BI10" i="3"/>
  <c r="BM10" i="3"/>
  <c r="BI14" i="3"/>
  <c r="BM14" i="3"/>
  <c r="BI16" i="3"/>
  <c r="BM16" i="3"/>
  <c r="BE19" i="3"/>
  <c r="BI19" i="3"/>
  <c r="BK17" i="3"/>
  <c r="BM19" i="3"/>
  <c r="AX10" i="3"/>
  <c r="BB10" i="3"/>
  <c r="AX14" i="3"/>
  <c r="BB14" i="3"/>
  <c r="BB18" i="3"/>
  <c r="BF6" i="3"/>
  <c r="BJ6" i="3"/>
  <c r="BN6" i="3"/>
  <c r="BF19" i="3"/>
  <c r="BJ19" i="3"/>
  <c r="BN19" i="3"/>
  <c r="BF5" i="3"/>
  <c r="CE5" i="3" s="1"/>
  <c r="BB8" i="3"/>
  <c r="BF12" i="3"/>
  <c r="BJ12" i="3"/>
  <c r="BN12" i="3"/>
  <c r="BF16" i="3"/>
  <c r="BJ16" i="3"/>
  <c r="BN16" i="3"/>
  <c r="BF20" i="3"/>
  <c r="BN20" i="3"/>
  <c r="BC10" i="3"/>
  <c r="AY14" i="3"/>
  <c r="AY5" i="3"/>
  <c r="BX5" i="3" s="1"/>
  <c r="BC5" i="3"/>
  <c r="CB5" i="3" s="1"/>
  <c r="AY7" i="3"/>
  <c r="BC7" i="3"/>
  <c r="AY8" i="3"/>
  <c r="BC8" i="3"/>
  <c r="BD11" i="3"/>
  <c r="AY12" i="3"/>
  <c r="BC12" i="3"/>
  <c r="AY16" i="3"/>
  <c r="BC16" i="3"/>
  <c r="AY10" i="3"/>
  <c r="BC14" i="3"/>
  <c r="BG11" i="3"/>
  <c r="BK11" i="3"/>
  <c r="BG15" i="3"/>
  <c r="BK15" i="3"/>
  <c r="AY19" i="3"/>
  <c r="BC19" i="3"/>
  <c r="BK19" i="3"/>
  <c r="BD15" i="3"/>
  <c r="AV19" i="3"/>
  <c r="AZ19" i="3"/>
  <c r="AV17" i="3"/>
  <c r="AZ17" i="3"/>
  <c r="BD17" i="3"/>
  <c r="BO9" i="3"/>
  <c r="BO15" i="3"/>
  <c r="BO17" i="3"/>
  <c r="AV6" i="3"/>
  <c r="AZ6" i="3"/>
  <c r="AV12" i="3"/>
  <c r="AZ12" i="3"/>
  <c r="AV16" i="3"/>
  <c r="AZ16" i="3"/>
  <c r="BD16" i="3"/>
  <c r="BG16" i="3"/>
  <c r="BO16" i="3"/>
  <c r="BD20" i="3"/>
  <c r="BG20" i="3"/>
  <c r="BK20" i="3"/>
  <c r="BO11" i="3"/>
  <c r="BP18" i="3"/>
  <c r="BO20" i="3"/>
  <c r="AW9" i="3"/>
  <c r="BA9" i="3"/>
  <c r="BE9" i="3"/>
  <c r="BH9" i="3"/>
  <c r="BL9" i="3"/>
  <c r="BP9" i="3"/>
  <c r="AW11" i="3"/>
  <c r="BA11" i="3"/>
  <c r="BL13" i="3"/>
  <c r="AW15" i="3"/>
  <c r="BA15" i="3"/>
  <c r="BE15" i="3"/>
  <c r="AW17" i="3"/>
  <c r="BA17" i="3"/>
  <c r="AW6" i="3"/>
  <c r="BH8" i="3"/>
  <c r="BE10" i="3"/>
  <c r="BH10" i="3"/>
  <c r="BL10" i="3"/>
  <c r="BP10" i="3"/>
  <c r="BH14" i="3"/>
  <c r="BL14" i="3"/>
  <c r="BP14" i="3"/>
  <c r="AW16" i="3"/>
  <c r="AW20" i="3"/>
  <c r="BA20" i="3"/>
  <c r="BE20" i="3"/>
  <c r="BH20" i="3"/>
  <c r="BL20" i="3"/>
  <c r="BP20" i="3"/>
  <c r="AX20" i="3"/>
  <c r="BB20" i="3"/>
  <c r="AV5" i="3"/>
  <c r="BU5" i="3" s="1"/>
  <c r="BN5" i="3"/>
  <c r="AV10" i="3"/>
  <c r="BF10" i="3"/>
  <c r="BN10" i="3"/>
  <c r="BF11" i="3"/>
  <c r="BJ7" i="3"/>
  <c r="BN7" i="3"/>
  <c r="AV14" i="3"/>
  <c r="AZ14" i="3"/>
  <c r="BF14" i="3"/>
  <c r="BJ14" i="3"/>
  <c r="BN14" i="3"/>
  <c r="AY18" i="3"/>
  <c r="BM18" i="3"/>
  <c r="BP8" i="3"/>
  <c r="AV7" i="3"/>
  <c r="AZ7" i="3"/>
  <c r="BF7" i="3"/>
  <c r="AV8" i="3"/>
  <c r="AZ8" i="3"/>
  <c r="BF8" i="3"/>
  <c r="BJ8" i="3"/>
  <c r="BN8" i="3"/>
  <c r="AV18" i="3"/>
  <c r="AZ18" i="3"/>
  <c r="BF18" i="3"/>
  <c r="BJ18" i="3"/>
  <c r="BN18" i="3"/>
  <c r="AV20" i="3"/>
  <c r="AZ20" i="3"/>
  <c r="BJ20" i="3"/>
  <c r="AZ5" i="3"/>
  <c r="BJ5" i="3"/>
  <c r="AZ10" i="3"/>
  <c r="BJ10" i="3"/>
  <c r="AV11" i="3"/>
  <c r="AZ11" i="3"/>
  <c r="BJ11" i="3"/>
  <c r="BN11" i="3"/>
  <c r="AV13" i="3"/>
  <c r="AZ13" i="3"/>
  <c r="BF13" i="3"/>
  <c r="BJ13" i="3"/>
  <c r="BN13" i="3"/>
  <c r="AV15" i="3"/>
  <c r="AZ15" i="3"/>
  <c r="BF15" i="3"/>
  <c r="BJ15" i="3"/>
  <c r="BN15" i="3"/>
  <c r="AW19" i="3"/>
  <c r="BG7" i="3"/>
  <c r="BK19" i="5"/>
  <c r="BP20" i="5"/>
  <c r="BE19" i="5"/>
  <c r="BI19" i="5"/>
  <c r="BM19" i="5"/>
  <c r="BQ19" i="5"/>
  <c r="BE20" i="5"/>
  <c r="BI20" i="5"/>
  <c r="BM20" i="5"/>
  <c r="BQ20" i="5"/>
  <c r="BE18" i="5"/>
  <c r="BI18" i="5"/>
  <c r="BM18" i="5"/>
  <c r="BQ18" i="5"/>
  <c r="AX19" i="5"/>
  <c r="BB19" i="5"/>
  <c r="BN10" i="5"/>
  <c r="AY11" i="5"/>
  <c r="AX18" i="5"/>
  <c r="BB18" i="5"/>
  <c r="AX20" i="5"/>
  <c r="BB20" i="5"/>
  <c r="BS11" i="5"/>
  <c r="BK12" i="5"/>
  <c r="AY5" i="7"/>
  <c r="AY6" i="7"/>
  <c r="AY10" i="7"/>
  <c r="BF8" i="7"/>
  <c r="BN8" i="7"/>
  <c r="BF12" i="7"/>
  <c r="BJ12" i="7"/>
  <c r="BR12" i="7"/>
  <c r="BF5" i="7"/>
  <c r="CF5" i="7" s="1"/>
  <c r="BJ5" i="7"/>
  <c r="CJ5" i="7" s="1"/>
  <c r="BN5" i="7"/>
  <c r="BR5" i="7"/>
  <c r="BF6" i="7"/>
  <c r="BJ6" i="7"/>
  <c r="BN6" i="7"/>
  <c r="BR6" i="7"/>
  <c r="AY7" i="7"/>
  <c r="BF10" i="7"/>
  <c r="BJ10" i="7"/>
  <c r="BN10" i="7"/>
  <c r="BR10" i="7"/>
  <c r="AY11" i="7"/>
  <c r="AY15" i="7"/>
  <c r="BC15" i="7"/>
  <c r="BG15" i="7"/>
  <c r="BK15" i="7"/>
  <c r="BO15" i="7"/>
  <c r="BS15" i="7"/>
  <c r="AX18" i="7"/>
  <c r="BB18" i="7"/>
  <c r="AY19" i="7"/>
  <c r="BJ8" i="7"/>
  <c r="BR8" i="7"/>
  <c r="BN12" i="7"/>
  <c r="BF7" i="7"/>
  <c r="BJ7" i="7"/>
  <c r="BN7" i="7"/>
  <c r="BR7" i="7"/>
  <c r="AY8" i="7"/>
  <c r="BF11" i="7"/>
  <c r="BJ11" i="7"/>
  <c r="BN11" i="7"/>
  <c r="BR11" i="7"/>
  <c r="AY12" i="7"/>
  <c r="BG12" i="7"/>
  <c r="BO12" i="7"/>
  <c r="AY16" i="7"/>
  <c r="BC16" i="7"/>
  <c r="BG16" i="7"/>
  <c r="BK16" i="7"/>
  <c r="BO16" i="7"/>
  <c r="BS16" i="7"/>
  <c r="AZ11" i="7"/>
  <c r="AY14" i="7"/>
  <c r="AZ15" i="7"/>
  <c r="BI16" i="7"/>
  <c r="AY18" i="7"/>
  <c r="BI15" i="7"/>
  <c r="BQ14" i="7"/>
  <c r="BE18" i="7"/>
  <c r="BI18" i="7"/>
  <c r="BM18" i="7"/>
  <c r="BQ18" i="7"/>
  <c r="AY20" i="7"/>
  <c r="BF14" i="7"/>
  <c r="BJ14" i="7"/>
  <c r="BN14" i="7"/>
  <c r="BR14" i="7"/>
  <c r="BF15" i="7"/>
  <c r="BJ15" i="7"/>
  <c r="BN15" i="7"/>
  <c r="BR15" i="7"/>
  <c r="BF16" i="7"/>
  <c r="BJ16" i="7"/>
  <c r="BN16" i="7"/>
  <c r="BR16" i="7"/>
  <c r="BF17" i="7"/>
  <c r="BJ17" i="7"/>
  <c r="BN17" i="7"/>
  <c r="BR17" i="7"/>
  <c r="BF18" i="7"/>
  <c r="BJ18" i="7"/>
  <c r="BN18" i="7"/>
  <c r="BR18" i="7"/>
  <c r="BF19" i="7"/>
  <c r="BJ19" i="7"/>
  <c r="BN19" i="7"/>
  <c r="BR19" i="7"/>
  <c r="BF20" i="7"/>
  <c r="BJ20" i="7"/>
  <c r="BN20" i="7"/>
  <c r="BR20" i="7"/>
  <c r="AX7" i="7"/>
  <c r="BI7" i="7"/>
  <c r="BM7" i="7"/>
  <c r="BE8" i="7"/>
  <c r="AX9" i="7"/>
  <c r="BB9" i="7"/>
  <c r="BE9" i="7"/>
  <c r="BI9" i="7"/>
  <c r="BM9" i="7"/>
  <c r="BQ9" i="7"/>
  <c r="BA7" i="5"/>
  <c r="BH7" i="5"/>
  <c r="BP7" i="5"/>
  <c r="BA8" i="5"/>
  <c r="BH8" i="5"/>
  <c r="BL8" i="5"/>
  <c r="BH11" i="5"/>
  <c r="AX6" i="5"/>
  <c r="BB6" i="5"/>
  <c r="BE6" i="5"/>
  <c r="BI6" i="5"/>
  <c r="BM6" i="5"/>
  <c r="BQ6" i="5"/>
  <c r="AX9" i="5"/>
  <c r="BB9" i="5"/>
  <c r="BE9" i="5"/>
  <c r="BI9" i="5"/>
  <c r="BM9" i="5"/>
  <c r="BQ9" i="5"/>
  <c r="AX10" i="5"/>
  <c r="BB10" i="5"/>
  <c r="BE10" i="5"/>
  <c r="BI10" i="5"/>
  <c r="BM10" i="5"/>
  <c r="BQ10" i="5"/>
  <c r="AX11" i="5"/>
  <c r="BB11" i="5"/>
  <c r="BE11" i="5"/>
  <c r="BI11" i="5"/>
  <c r="BM11" i="5"/>
  <c r="BQ11" i="5"/>
  <c r="AW7" i="5"/>
  <c r="BD7" i="5"/>
  <c r="BL7" i="5"/>
  <c r="AW8" i="5"/>
  <c r="BD8" i="5"/>
  <c r="BP8" i="5"/>
  <c r="BD11" i="5"/>
  <c r="BI17" i="5"/>
  <c r="BA5" i="5"/>
  <c r="CA5" i="5" s="1"/>
  <c r="BH5" i="5"/>
  <c r="BP5" i="5"/>
  <c r="CP5" i="5" s="1"/>
  <c r="BA12" i="5"/>
  <c r="BH12" i="5"/>
  <c r="BP12" i="5"/>
  <c r="AW16" i="5"/>
  <c r="BD16" i="5"/>
  <c r="BL16" i="5"/>
  <c r="BA17" i="5"/>
  <c r="AX5" i="5"/>
  <c r="BX5" i="5" s="1"/>
  <c r="BB5" i="5"/>
  <c r="CB5" i="5" s="1"/>
  <c r="BE5" i="5"/>
  <c r="CE5" i="5" s="1"/>
  <c r="BI5" i="5"/>
  <c r="BM5" i="5"/>
  <c r="BQ5" i="5"/>
  <c r="CQ5" i="5" s="1"/>
  <c r="AX12" i="5"/>
  <c r="BB12" i="5"/>
  <c r="BE12" i="5"/>
  <c r="BI12" i="5"/>
  <c r="BM12" i="5"/>
  <c r="BQ12" i="5"/>
  <c r="AX13" i="5"/>
  <c r="BB13" i="5"/>
  <c r="BE13" i="5"/>
  <c r="BI13" i="5"/>
  <c r="BM13" i="5"/>
  <c r="BQ13" i="5"/>
  <c r="AX14" i="5"/>
  <c r="BB14" i="5"/>
  <c r="BE14" i="5"/>
  <c r="BI14" i="5"/>
  <c r="BM14" i="5"/>
  <c r="BQ14" i="5"/>
  <c r="AX15" i="5"/>
  <c r="BB15" i="5"/>
  <c r="BE15" i="5"/>
  <c r="BI15" i="5"/>
  <c r="BM15" i="5"/>
  <c r="BQ15" i="5"/>
  <c r="BE16" i="5"/>
  <c r="BI16" i="5"/>
  <c r="AY12" i="5"/>
  <c r="AW5" i="5"/>
  <c r="BW5" i="5" s="1"/>
  <c r="BD5" i="5"/>
  <c r="CD5" i="5" s="1"/>
  <c r="BL5" i="5"/>
  <c r="CL5" i="5" s="1"/>
  <c r="AW12" i="5"/>
  <c r="BD12" i="5"/>
  <c r="BL12" i="5"/>
  <c r="BH15" i="5"/>
  <c r="BA16" i="5"/>
  <c r="BH16" i="5"/>
  <c r="BP16" i="5"/>
  <c r="BH17" i="5"/>
  <c r="BA18" i="5"/>
  <c r="BD18" i="5"/>
  <c r="BH18" i="5"/>
  <c r="AW19" i="5"/>
  <c r="BA19" i="5"/>
  <c r="BD19" i="5"/>
  <c r="BH19" i="5"/>
  <c r="BL19" i="5"/>
  <c r="BP19" i="5"/>
  <c r="AZ18" i="5"/>
  <c r="BC10" i="5"/>
  <c r="BD6" i="3"/>
  <c r="BK6" i="3"/>
  <c r="AW7" i="3"/>
  <c r="BD7" i="3"/>
  <c r="BO7" i="3"/>
  <c r="AW8" i="3"/>
  <c r="BD8" i="3"/>
  <c r="BK8" i="3"/>
  <c r="AW13" i="3"/>
  <c r="BD13" i="3"/>
  <c r="BO13" i="3"/>
  <c r="AW14" i="3"/>
  <c r="BA16" i="3"/>
  <c r="AW18" i="3"/>
  <c r="BD18" i="3"/>
  <c r="BO18" i="3"/>
  <c r="AX19" i="3"/>
  <c r="AW5" i="3"/>
  <c r="BV5" i="3" s="1"/>
  <c r="BA5" i="3"/>
  <c r="BD5" i="3"/>
  <c r="BG5" i="3"/>
  <c r="BK5" i="3"/>
  <c r="BO5" i="3"/>
  <c r="CN5" i="3" s="1"/>
  <c r="BB7" i="3"/>
  <c r="BH7" i="3"/>
  <c r="BL8" i="3"/>
  <c r="AX13" i="3"/>
  <c r="BE13" i="3"/>
  <c r="BH18" i="3"/>
  <c r="BC18" i="3"/>
  <c r="BI18" i="3"/>
  <c r="BM7" i="3"/>
  <c r="BA6" i="3"/>
  <c r="BG6" i="3"/>
  <c r="BO6" i="3"/>
  <c r="BA7" i="3"/>
  <c r="BK7" i="3"/>
  <c r="BA8" i="3"/>
  <c r="BG8" i="3"/>
  <c r="BO8" i="3"/>
  <c r="BA13" i="3"/>
  <c r="BG13" i="3"/>
  <c r="BK13" i="3"/>
  <c r="BK16" i="3"/>
  <c r="BA18" i="3"/>
  <c r="BG18" i="3"/>
  <c r="BK18" i="3"/>
  <c r="BH19" i="3"/>
  <c r="BL19" i="3"/>
  <c r="AX7" i="3"/>
  <c r="BP7" i="3"/>
  <c r="AW10" i="3"/>
  <c r="BA10" i="3"/>
  <c r="BD10" i="3"/>
  <c r="BG10" i="3"/>
  <c r="BK10" i="3"/>
  <c r="BO10" i="3"/>
  <c r="AW12" i="3"/>
  <c r="BA12" i="3"/>
  <c r="BD12" i="3"/>
  <c r="BG12" i="3"/>
  <c r="BK12" i="3"/>
  <c r="BO12" i="3"/>
  <c r="BA14" i="3"/>
  <c r="BD14" i="3"/>
  <c r="BG14" i="3"/>
  <c r="BK14" i="3"/>
  <c r="BO14" i="3"/>
  <c r="BA19" i="3"/>
  <c r="BD19" i="3"/>
  <c r="BG19" i="3"/>
  <c r="BO19" i="3"/>
  <c r="BL7" i="3"/>
  <c r="AX8" i="3"/>
  <c r="AX11" i="3"/>
  <c r="BE11" i="3"/>
  <c r="BL11" i="3"/>
  <c r="BH13" i="3"/>
  <c r="BP13" i="3"/>
  <c r="BH15" i="3"/>
  <c r="AX6" i="3"/>
  <c r="BB6" i="3"/>
  <c r="BE6" i="3"/>
  <c r="BH6" i="3"/>
  <c r="BL6" i="3"/>
  <c r="BP6" i="3"/>
  <c r="BE7" i="3"/>
  <c r="AY11" i="3"/>
  <c r="BC11" i="3"/>
  <c r="BI11" i="3"/>
  <c r="BM11" i="3"/>
  <c r="BB11" i="3"/>
  <c r="BH11" i="3"/>
  <c r="BP11" i="3"/>
  <c r="BB13" i="3"/>
  <c r="AX5" i="3"/>
  <c r="BB5" i="3"/>
  <c r="BE5" i="3"/>
  <c r="BH5" i="3"/>
  <c r="CG5" i="3" s="1"/>
  <c r="BL5" i="3"/>
  <c r="BP5" i="3"/>
  <c r="AY6" i="3"/>
  <c r="BC6" i="3"/>
  <c r="BI6" i="3"/>
  <c r="BM6" i="3"/>
  <c r="BI7" i="3"/>
  <c r="BE8" i="3"/>
  <c r="AX12" i="3"/>
  <c r="BB12" i="3"/>
  <c r="BE12" i="3"/>
  <c r="BH12" i="3"/>
  <c r="BL12" i="3"/>
  <c r="BP12" i="3"/>
  <c r="AY15" i="3"/>
  <c r="BC15" i="3"/>
  <c r="BI15" i="3"/>
  <c r="BM15" i="3"/>
  <c r="AX17" i="3"/>
  <c r="BB17" i="3"/>
  <c r="BE17" i="3"/>
  <c r="BH17" i="3"/>
  <c r="BL17" i="3"/>
  <c r="BP17" i="3"/>
  <c r="AZ5" i="7"/>
  <c r="BZ5" i="7" s="1"/>
  <c r="BC5" i="7"/>
  <c r="CC5" i="7" s="1"/>
  <c r="BG5" i="7"/>
  <c r="CG5" i="7" s="1"/>
  <c r="BK5" i="7"/>
  <c r="BO5" i="7"/>
  <c r="CO5" i="7" s="1"/>
  <c r="BS5" i="7"/>
  <c r="CS5" i="7" s="1"/>
  <c r="AZ6" i="7"/>
  <c r="BC6" i="7"/>
  <c r="BG6" i="7"/>
  <c r="BK6" i="7"/>
  <c r="BO6" i="7"/>
  <c r="BS6" i="7"/>
  <c r="AZ7" i="7"/>
  <c r="BC7" i="7"/>
  <c r="BG7" i="7"/>
  <c r="BK7" i="7"/>
  <c r="BO7" i="7"/>
  <c r="BS7" i="7"/>
  <c r="AZ9" i="7"/>
  <c r="BC9" i="7"/>
  <c r="BG9" i="7"/>
  <c r="BK9" i="7"/>
  <c r="BO9" i="7"/>
  <c r="BS9" i="7"/>
  <c r="BG11" i="7"/>
  <c r="AW5" i="7"/>
  <c r="BW5" i="7" s="1"/>
  <c r="BA5" i="7"/>
  <c r="CA5" i="7" s="1"/>
  <c r="BD5" i="7"/>
  <c r="CD5" i="7" s="1"/>
  <c r="BH5" i="7"/>
  <c r="CH5" i="7" s="1"/>
  <c r="BL5" i="7"/>
  <c r="BP5" i="7"/>
  <c r="CP5" i="7" s="1"/>
  <c r="BA6" i="7"/>
  <c r="BD6" i="7"/>
  <c r="AX5" i="7"/>
  <c r="BX5" i="7" s="1"/>
  <c r="BB5" i="7"/>
  <c r="BE5" i="7"/>
  <c r="CE5" i="7" s="1"/>
  <c r="BI5" i="7"/>
  <c r="CI5" i="7" s="1"/>
  <c r="BM5" i="7"/>
  <c r="CM5" i="7" s="1"/>
  <c r="BQ5" i="7"/>
  <c r="AX6" i="7"/>
  <c r="BB6" i="7"/>
  <c r="BE6" i="7"/>
  <c r="BI6" i="7"/>
  <c r="BM6" i="7"/>
  <c r="BQ6" i="7"/>
  <c r="AW8" i="7"/>
  <c r="BA8" i="7"/>
  <c r="BD8" i="7"/>
  <c r="BH8" i="7"/>
  <c r="BL8" i="7"/>
  <c r="BP8" i="7"/>
  <c r="AW14" i="7"/>
  <c r="BA14" i="7"/>
  <c r="BD14" i="7"/>
  <c r="AZ8" i="7"/>
  <c r="BC8" i="7"/>
  <c r="BG8" i="7"/>
  <c r="BK8" i="7"/>
  <c r="BO8" i="7"/>
  <c r="BS8" i="7"/>
  <c r="AX10" i="7"/>
  <c r="BB10" i="7"/>
  <c r="BE10" i="7"/>
  <c r="BI10" i="7"/>
  <c r="BM10" i="7"/>
  <c r="BQ10" i="7"/>
  <c r="AX11" i="7"/>
  <c r="BB11" i="7"/>
  <c r="BE11" i="7"/>
  <c r="BI11" i="7"/>
  <c r="BM11" i="7"/>
  <c r="BQ11" i="7"/>
  <c r="BC12" i="7"/>
  <c r="BK12" i="7"/>
  <c r="BS12" i="7"/>
  <c r="AZ14" i="7"/>
  <c r="BC14" i="7"/>
  <c r="BG14" i="7"/>
  <c r="BK14" i="7"/>
  <c r="BO14" i="7"/>
  <c r="BS14" i="7"/>
  <c r="AX17" i="7"/>
  <c r="BB17" i="7"/>
  <c r="BE17" i="7"/>
  <c r="BI17" i="7"/>
  <c r="BQ17" i="7"/>
  <c r="AZ19" i="7"/>
  <c r="BC19" i="7"/>
  <c r="BG19" i="7"/>
  <c r="BK19" i="7"/>
  <c r="BO19" i="7"/>
  <c r="BS19" i="7"/>
  <c r="AZ20" i="7"/>
  <c r="BC20" i="7"/>
  <c r="BG20" i="7"/>
  <c r="BK20" i="7"/>
  <c r="BO20" i="7"/>
  <c r="BS20" i="7"/>
  <c r="BI8" i="7"/>
  <c r="AZ10" i="7"/>
  <c r="BC10" i="7"/>
  <c r="BG10" i="7"/>
  <c r="BK10" i="7"/>
  <c r="BO10" i="7"/>
  <c r="BS10" i="7"/>
  <c r="BC11" i="7"/>
  <c r="BK11" i="7"/>
  <c r="BO11" i="7"/>
  <c r="BS11" i="7"/>
  <c r="AX12" i="7"/>
  <c r="BB12" i="7"/>
  <c r="BE12" i="7"/>
  <c r="BI12" i="7"/>
  <c r="BM12" i="7"/>
  <c r="BQ12" i="7"/>
  <c r="AZ17" i="7"/>
  <c r="BC17" i="7"/>
  <c r="BG17" i="7"/>
  <c r="BK17" i="7"/>
  <c r="BO17" i="7"/>
  <c r="BS17" i="7"/>
  <c r="BI19" i="7"/>
  <c r="BI20" i="7"/>
  <c r="BD11" i="7"/>
  <c r="BL14" i="7"/>
  <c r="BD16" i="7"/>
  <c r="AW7" i="7"/>
  <c r="BA7" i="7"/>
  <c r="BD7" i="7"/>
  <c r="BH7" i="7"/>
  <c r="BL7" i="7"/>
  <c r="BP7" i="7"/>
  <c r="AX8" i="7"/>
  <c r="BB8" i="7"/>
  <c r="BM8" i="7"/>
  <c r="BQ8" i="7"/>
  <c r="AW13" i="7"/>
  <c r="BA13" i="7"/>
  <c r="BD13" i="7"/>
  <c r="BH13" i="7"/>
  <c r="BL13" i="7"/>
  <c r="BP13" i="7"/>
  <c r="AX14" i="7"/>
  <c r="BB14" i="7"/>
  <c r="BE14" i="7"/>
  <c r="BI14" i="7"/>
  <c r="BM14" i="7"/>
  <c r="AW15" i="7"/>
  <c r="BA15" i="7"/>
  <c r="BD15" i="7"/>
  <c r="BH15" i="7"/>
  <c r="BL15" i="7"/>
  <c r="BP15" i="7"/>
  <c r="AX16" i="7"/>
  <c r="BB16" i="7"/>
  <c r="BE16" i="7"/>
  <c r="BM16" i="7"/>
  <c r="BQ16" i="7"/>
  <c r="AZ18" i="7"/>
  <c r="BC18" i="7"/>
  <c r="BG18" i="7"/>
  <c r="BK18" i="7"/>
  <c r="BO18" i="7"/>
  <c r="BS18" i="7"/>
  <c r="AW19" i="7"/>
  <c r="BA19" i="7"/>
  <c r="BD19" i="7"/>
  <c r="BH19" i="7"/>
  <c r="BL19" i="7"/>
  <c r="BP19" i="7"/>
  <c r="AX20" i="7"/>
  <c r="BB20" i="7"/>
  <c r="BE20" i="7"/>
  <c r="BM20" i="7"/>
  <c r="BQ20" i="7"/>
  <c r="BH14" i="7"/>
  <c r="BP14" i="7"/>
  <c r="AW16" i="7"/>
  <c r="BA16" i="7"/>
  <c r="BH16" i="7"/>
  <c r="BL16" i="7"/>
  <c r="BP16" i="7"/>
  <c r="BM17" i="7"/>
  <c r="AW20" i="7"/>
  <c r="BA20" i="7"/>
  <c r="BD20" i="7"/>
  <c r="BH20" i="7"/>
  <c r="BL20" i="7"/>
  <c r="BP20" i="7"/>
  <c r="AW6" i="7"/>
  <c r="BH6" i="7"/>
  <c r="BL6" i="7"/>
  <c r="BB7" i="7"/>
  <c r="BE7" i="7"/>
  <c r="BQ7" i="7"/>
  <c r="AW9" i="7"/>
  <c r="BA9" i="7"/>
  <c r="BD9" i="7"/>
  <c r="BH9" i="7"/>
  <c r="BL9" i="7"/>
  <c r="BP9" i="7"/>
  <c r="AW10" i="7"/>
  <c r="BA10" i="7"/>
  <c r="BD10" i="7"/>
  <c r="BH10" i="7"/>
  <c r="BL10" i="7"/>
  <c r="BP10" i="7"/>
  <c r="AW11" i="7"/>
  <c r="BA11" i="7"/>
  <c r="BH11" i="7"/>
  <c r="BL11" i="7"/>
  <c r="BP11" i="7"/>
  <c r="AW12" i="7"/>
  <c r="BA12" i="7"/>
  <c r="BD12" i="7"/>
  <c r="BH12" i="7"/>
  <c r="BL12" i="7"/>
  <c r="BP12" i="7"/>
  <c r="AX13" i="7"/>
  <c r="BB13" i="7"/>
  <c r="BE13" i="7"/>
  <c r="BI13" i="7"/>
  <c r="BM13" i="7"/>
  <c r="BQ13" i="7"/>
  <c r="AX15" i="7"/>
  <c r="BB15" i="7"/>
  <c r="BE15" i="7"/>
  <c r="BM15" i="7"/>
  <c r="BQ15" i="7"/>
  <c r="AW18" i="7"/>
  <c r="BA18" i="7"/>
  <c r="BD18" i="7"/>
  <c r="BH18" i="7"/>
  <c r="BL18" i="7"/>
  <c r="BP18" i="7"/>
  <c r="AX19" i="7"/>
  <c r="BB19" i="7"/>
  <c r="BE19" i="7"/>
  <c r="BM19" i="7"/>
  <c r="BQ19" i="7"/>
  <c r="CN5" i="7"/>
  <c r="CZ5" i="5"/>
  <c r="AY10" i="5"/>
  <c r="BF10" i="5"/>
  <c r="BR10" i="5"/>
  <c r="AY13" i="5"/>
  <c r="BF13" i="5"/>
  <c r="BN13" i="5"/>
  <c r="AY14" i="5"/>
  <c r="BF14" i="5"/>
  <c r="BN14" i="5"/>
  <c r="AY15" i="5"/>
  <c r="BF15" i="5"/>
  <c r="BN15" i="5"/>
  <c r="BG10" i="5"/>
  <c r="DH5" i="5"/>
  <c r="AZ10" i="5"/>
  <c r="BN9" i="5"/>
  <c r="DO5" i="5"/>
  <c r="BJ10" i="5"/>
  <c r="BN11" i="5"/>
  <c r="BJ13" i="5"/>
  <c r="BR13" i="5"/>
  <c r="BJ14" i="5"/>
  <c r="BR14" i="5"/>
  <c r="BJ15" i="5"/>
  <c r="BR15" i="5"/>
  <c r="AZ11" i="5"/>
  <c r="AY17" i="5"/>
  <c r="BF17" i="5"/>
  <c r="BJ17" i="5"/>
  <c r="BN17" i="5"/>
  <c r="BR17" i="5"/>
  <c r="BK18" i="5"/>
  <c r="BS9" i="5"/>
  <c r="AY5" i="5"/>
  <c r="BF5" i="5"/>
  <c r="BJ5" i="5"/>
  <c r="BN5" i="5"/>
  <c r="BR5" i="5"/>
  <c r="CR5" i="5" s="1"/>
  <c r="BK15" i="5"/>
  <c r="AY16" i="5"/>
  <c r="BF16" i="5"/>
  <c r="BJ16" i="5"/>
  <c r="BN16" i="5"/>
  <c r="BR16" i="5"/>
  <c r="AY19" i="5"/>
  <c r="BF19" i="5"/>
  <c r="BJ19" i="5"/>
  <c r="BN19" i="5"/>
  <c r="BR19" i="5"/>
  <c r="AY6" i="5"/>
  <c r="BF6" i="5"/>
  <c r="BJ6" i="5"/>
  <c r="BN6" i="5"/>
  <c r="BR6" i="5"/>
  <c r="AY7" i="5"/>
  <c r="BF7" i="5"/>
  <c r="BJ7" i="5"/>
  <c r="BN7" i="5"/>
  <c r="BR7" i="5"/>
  <c r="AY8" i="5"/>
  <c r="BF8" i="5"/>
  <c r="BJ8" i="5"/>
  <c r="BN8" i="5"/>
  <c r="BR8" i="5"/>
  <c r="AY9" i="5"/>
  <c r="BF9" i="5"/>
  <c r="BJ9" i="5"/>
  <c r="BR9" i="5"/>
  <c r="BH10" i="5"/>
  <c r="BF11" i="5"/>
  <c r="BJ11" i="5"/>
  <c r="BR11" i="5"/>
  <c r="BF12" i="5"/>
  <c r="BJ12" i="5"/>
  <c r="BN12" i="5"/>
  <c r="BR12" i="5"/>
  <c r="BA13" i="5"/>
  <c r="BH13" i="5"/>
  <c r="AW14" i="5"/>
  <c r="BA14" i="5"/>
  <c r="BD14" i="5"/>
  <c r="BH14" i="5"/>
  <c r="BL14" i="5"/>
  <c r="BP14" i="5"/>
  <c r="AY18" i="5"/>
  <c r="BF18" i="5"/>
  <c r="BJ18" i="5"/>
  <c r="BN18" i="5"/>
  <c r="BR18" i="5"/>
  <c r="AY20" i="5"/>
  <c r="BF20" i="5"/>
  <c r="BJ20" i="5"/>
  <c r="BN20" i="5"/>
  <c r="BR20" i="5"/>
  <c r="DD5" i="5"/>
  <c r="DT5" i="5"/>
  <c r="AZ6" i="5"/>
  <c r="BC6" i="5"/>
  <c r="BG6" i="5"/>
  <c r="BK6" i="5"/>
  <c r="BO6" i="5"/>
  <c r="BS6" i="5"/>
  <c r="BS10" i="5"/>
  <c r="BC11" i="5"/>
  <c r="BG11" i="5"/>
  <c r="BK11" i="5"/>
  <c r="BO11" i="5"/>
  <c r="AZ12" i="5"/>
  <c r="BS12" i="5"/>
  <c r="AZ13" i="5"/>
  <c r="BC13" i="5"/>
  <c r="BG13" i="5"/>
  <c r="BK13" i="5"/>
  <c r="BO13" i="5"/>
  <c r="BS13" i="5"/>
  <c r="AZ17" i="5"/>
  <c r="BC17" i="5"/>
  <c r="BG17" i="5"/>
  <c r="BK17" i="5"/>
  <c r="BO17" i="5"/>
  <c r="BS17" i="5"/>
  <c r="AZ20" i="5"/>
  <c r="BC20" i="5"/>
  <c r="BG20" i="5"/>
  <c r="BK20" i="5"/>
  <c r="BO20" i="5"/>
  <c r="BS20" i="5"/>
  <c r="DA5" i="5"/>
  <c r="BA6" i="5"/>
  <c r="BH6" i="5"/>
  <c r="BO10" i="5"/>
  <c r="AW11" i="5"/>
  <c r="BA11" i="5"/>
  <c r="BL11" i="5"/>
  <c r="BP11" i="5"/>
  <c r="AW13" i="5"/>
  <c r="BD13" i="5"/>
  <c r="BL13" i="5"/>
  <c r="BP13" i="5"/>
  <c r="AZ15" i="5"/>
  <c r="BC15" i="5"/>
  <c r="BG15" i="5"/>
  <c r="BO15" i="5"/>
  <c r="BS15" i="5"/>
  <c r="AW17" i="5"/>
  <c r="BD17" i="5"/>
  <c r="BL17" i="5"/>
  <c r="BP17" i="5"/>
  <c r="AW18" i="5"/>
  <c r="BL18" i="5"/>
  <c r="BP18" i="5"/>
  <c r="BA20" i="5"/>
  <c r="BD20" i="5"/>
  <c r="DL5" i="5"/>
  <c r="BP6" i="5"/>
  <c r="AZ7" i="5"/>
  <c r="BC7" i="5"/>
  <c r="BG7" i="5"/>
  <c r="BK7" i="5"/>
  <c r="BO7" i="5"/>
  <c r="BS7" i="5"/>
  <c r="AZ8" i="5"/>
  <c r="BC8" i="5"/>
  <c r="BG8" i="5"/>
  <c r="BK8" i="5"/>
  <c r="BO8" i="5"/>
  <c r="BS8" i="5"/>
  <c r="AZ9" i="5"/>
  <c r="BC9" i="5"/>
  <c r="BG9" i="5"/>
  <c r="BK9" i="5"/>
  <c r="BO9" i="5"/>
  <c r="AW10" i="5"/>
  <c r="BA10" i="5"/>
  <c r="BD10" i="5"/>
  <c r="BL10" i="5"/>
  <c r="BP10" i="5"/>
  <c r="BC12" i="5"/>
  <c r="BG12" i="5"/>
  <c r="BO12" i="5"/>
  <c r="BA15" i="5"/>
  <c r="BD15" i="5"/>
  <c r="BP15" i="5"/>
  <c r="AZ16" i="5"/>
  <c r="BC16" i="5"/>
  <c r="BG16" i="5"/>
  <c r="BK16" i="5"/>
  <c r="BO16" i="5"/>
  <c r="BS16" i="5"/>
  <c r="AZ5" i="5"/>
  <c r="BC5" i="5"/>
  <c r="CC5" i="5" s="1"/>
  <c r="BG5" i="5"/>
  <c r="BK5" i="5"/>
  <c r="CK5" i="5" s="1"/>
  <c r="BO5" i="5"/>
  <c r="BS5" i="5"/>
  <c r="CS5" i="5" s="1"/>
  <c r="AW6" i="5"/>
  <c r="BD6" i="5"/>
  <c r="BL6" i="5"/>
  <c r="AX7" i="5"/>
  <c r="BB7" i="5"/>
  <c r="BE7" i="5"/>
  <c r="BI7" i="5"/>
  <c r="BM7" i="5"/>
  <c r="BQ7" i="5"/>
  <c r="AX8" i="5"/>
  <c r="BB8" i="5"/>
  <c r="BE8" i="5"/>
  <c r="BI8" i="5"/>
  <c r="BM8" i="5"/>
  <c r="BQ8" i="5"/>
  <c r="AW9" i="5"/>
  <c r="BA9" i="5"/>
  <c r="BD9" i="5"/>
  <c r="BH9" i="5"/>
  <c r="BL9" i="5"/>
  <c r="BP9" i="5"/>
  <c r="BK10" i="5"/>
  <c r="AZ14" i="5"/>
  <c r="BC14" i="5"/>
  <c r="BG14" i="5"/>
  <c r="BK14" i="5"/>
  <c r="BO14" i="5"/>
  <c r="BS14" i="5"/>
  <c r="AW15" i="5"/>
  <c r="BL15" i="5"/>
  <c r="AX16" i="5"/>
  <c r="BB16" i="5"/>
  <c r="BM16" i="5"/>
  <c r="BQ16" i="5"/>
  <c r="AX17" i="5"/>
  <c r="BB17" i="5"/>
  <c r="BM17" i="5"/>
  <c r="BQ17" i="5"/>
  <c r="BC18" i="5"/>
  <c r="BG18" i="5"/>
  <c r="BO18" i="5"/>
  <c r="BS18" i="5"/>
  <c r="AZ19" i="5"/>
  <c r="BC19" i="5"/>
  <c r="BG19" i="5"/>
  <c r="BO19" i="5"/>
  <c r="BS19" i="5"/>
  <c r="AW20" i="5"/>
  <c r="BH20" i="5"/>
  <c r="BL20" i="5"/>
  <c r="CL5" i="3"/>
  <c r="AX18" i="3"/>
  <c r="AX15" i="3"/>
  <c r="BB19" i="3"/>
  <c r="BB15" i="3"/>
  <c r="BE18" i="3"/>
  <c r="BE14" i="3"/>
  <c r="BL18" i="3"/>
  <c r="BL15" i="3"/>
  <c r="BP19" i="3"/>
  <c r="BP15" i="3"/>
  <c r="AX16" i="3"/>
  <c r="BB16" i="3"/>
  <c r="BE16" i="3"/>
  <c r="BH16" i="3"/>
  <c r="BL16" i="3"/>
  <c r="BP16" i="3"/>
  <c r="AY20" i="3"/>
  <c r="BC20" i="3"/>
  <c r="BI20" i="3"/>
  <c r="BM20" i="3"/>
  <c r="CN6" i="7" l="1"/>
  <c r="CJ6" i="3"/>
  <c r="CN7" i="7"/>
  <c r="BY6" i="7"/>
  <c r="BY5" i="7"/>
  <c r="BY9" i="7"/>
  <c r="CF6" i="7"/>
  <c r="CJ5" i="3"/>
  <c r="CN6" i="3"/>
  <c r="BU6" i="3"/>
  <c r="BU7" i="3"/>
  <c r="BW6" i="3"/>
  <c r="CJ7" i="3"/>
  <c r="CE6" i="3"/>
  <c r="CB7" i="3"/>
  <c r="CF10" i="3"/>
  <c r="BN21" i="3"/>
  <c r="BX9" i="3"/>
  <c r="CM18" i="3"/>
  <c r="CE7" i="3"/>
  <c r="BX10" i="3"/>
  <c r="BX15" i="3"/>
  <c r="CX7" i="3" s="1"/>
  <c r="CB14" i="3"/>
  <c r="CB10" i="3"/>
  <c r="CN7" i="3"/>
  <c r="BU9" i="3"/>
  <c r="CK7" i="3"/>
  <c r="CE8" i="3"/>
  <c r="BU11" i="3"/>
  <c r="BV9" i="3"/>
  <c r="BY10" i="3"/>
  <c r="CE10" i="3"/>
  <c r="BV6" i="3"/>
  <c r="CF11" i="3"/>
  <c r="BZ10" i="3"/>
  <c r="BV8" i="3"/>
  <c r="CF18" i="3"/>
  <c r="BU17" i="3"/>
  <c r="BY7" i="3"/>
  <c r="BW8" i="3"/>
  <c r="CI7" i="3"/>
  <c r="CE15" i="3"/>
  <c r="CM10" i="3"/>
  <c r="CB18" i="3"/>
  <c r="CH10" i="3"/>
  <c r="CO11" i="3"/>
  <c r="CA8" i="3"/>
  <c r="CO9" i="3"/>
  <c r="CE14" i="3"/>
  <c r="CM5" i="3"/>
  <c r="CI9" i="3"/>
  <c r="AZ21" i="3"/>
  <c r="CI8" i="3"/>
  <c r="BF21" i="3"/>
  <c r="CM7" i="3"/>
  <c r="BJ21" i="3"/>
  <c r="BY9" i="3"/>
  <c r="CA6" i="3"/>
  <c r="CE9" i="3"/>
  <c r="CI15" i="3"/>
  <c r="AY21" i="3"/>
  <c r="CG13" i="3"/>
  <c r="CJ12" i="3"/>
  <c r="BZ6" i="3"/>
  <c r="CF16" i="3"/>
  <c r="CI11" i="3"/>
  <c r="CE18" i="3"/>
  <c r="CM15" i="3"/>
  <c r="BY15" i="3"/>
  <c r="CY7" i="3" s="1"/>
  <c r="AV21" i="3"/>
  <c r="CD7" i="3"/>
  <c r="CC16" i="3"/>
  <c r="BY20" i="3"/>
  <c r="BU20" i="3"/>
  <c r="CE20" i="3"/>
  <c r="CM20" i="3"/>
  <c r="CM9" i="3"/>
  <c r="CM17" i="3"/>
  <c r="CI10" i="3"/>
  <c r="BU14" i="3"/>
  <c r="BU15" i="3"/>
  <c r="BY8" i="3"/>
  <c r="BY17" i="3"/>
  <c r="BG21" i="3"/>
  <c r="BV19" i="3"/>
  <c r="BZ19" i="3"/>
  <c r="CK5" i="3"/>
  <c r="CD10" i="3"/>
  <c r="CB17" i="3"/>
  <c r="BU8" i="3"/>
  <c r="CE12" i="3"/>
  <c r="DE6" i="3" s="1"/>
  <c r="CE17" i="3"/>
  <c r="CE19" i="3"/>
  <c r="CM13" i="3"/>
  <c r="CM8" i="3"/>
  <c r="CM11" i="3"/>
  <c r="CM19" i="3"/>
  <c r="CI13" i="3"/>
  <c r="CI18" i="3"/>
  <c r="CI20" i="3"/>
  <c r="BU16" i="3"/>
  <c r="BU10" i="3"/>
  <c r="BU19" i="3"/>
  <c r="CI6" i="3"/>
  <c r="BY6" i="3"/>
  <c r="BY13" i="3"/>
  <c r="BY12" i="3"/>
  <c r="BY11" i="3"/>
  <c r="BY19" i="3"/>
  <c r="BW12" i="3"/>
  <c r="CF7" i="3"/>
  <c r="CF13" i="3"/>
  <c r="CI16" i="3"/>
  <c r="CF14" i="3"/>
  <c r="CI12" i="3"/>
  <c r="CI19" i="3"/>
  <c r="BY18" i="3"/>
  <c r="CF5" i="3"/>
  <c r="CF6" i="3"/>
  <c r="CI14" i="3"/>
  <c r="CM6" i="3"/>
  <c r="CD11" i="3"/>
  <c r="CI5" i="3"/>
  <c r="CK6" i="3"/>
  <c r="CE13" i="3"/>
  <c r="CE16" i="3"/>
  <c r="CE11" i="3"/>
  <c r="CM14" i="3"/>
  <c r="CM12" i="3"/>
  <c r="CM16" i="3"/>
  <c r="CI17" i="3"/>
  <c r="BU12" i="3"/>
  <c r="BU13" i="3"/>
  <c r="BU18" i="3"/>
  <c r="BY5" i="3"/>
  <c r="BY14" i="3"/>
  <c r="BY16" i="3"/>
  <c r="CF20" i="3"/>
  <c r="CF8" i="3"/>
  <c r="BY11" i="5"/>
  <c r="CI6" i="5"/>
  <c r="CM11" i="5"/>
  <c r="CQ6" i="5"/>
  <c r="CE9" i="5"/>
  <c r="CN12" i="5"/>
  <c r="CN6" i="5"/>
  <c r="CP15" i="5"/>
  <c r="BY6" i="5"/>
  <c r="CD7" i="5"/>
  <c r="CA7" i="5"/>
  <c r="CM5" i="5"/>
  <c r="CP8" i="5"/>
  <c r="BZ9" i="5"/>
  <c r="CE8" i="5"/>
  <c r="CE17" i="5"/>
  <c r="CC18" i="5"/>
  <c r="CF15" i="5"/>
  <c r="CR10" i="5"/>
  <c r="CJ15" i="5"/>
  <c r="CH7" i="5"/>
  <c r="CM16" i="5"/>
  <c r="BX11" i="5"/>
  <c r="CN20" i="7"/>
  <c r="CF7" i="7"/>
  <c r="CN8" i="7"/>
  <c r="CN9" i="7"/>
  <c r="CJ20" i="7"/>
  <c r="CN13" i="7"/>
  <c r="CR6" i="7"/>
  <c r="CF9" i="7"/>
  <c r="BY10" i="7"/>
  <c r="CF19" i="7"/>
  <c r="BF21" i="7"/>
  <c r="BY7" i="7"/>
  <c r="BY8" i="7"/>
  <c r="CJ10" i="7"/>
  <c r="CN16" i="7"/>
  <c r="CF8" i="7"/>
  <c r="CR11" i="7"/>
  <c r="CR5" i="7"/>
  <c r="CN10" i="7"/>
  <c r="BY16" i="7"/>
  <c r="BY17" i="7"/>
  <c r="CN11" i="7"/>
  <c r="CR13" i="7"/>
  <c r="DS6" i="7" s="1"/>
  <c r="BY12" i="7"/>
  <c r="CF12" i="7"/>
  <c r="CJ12" i="7"/>
  <c r="BJ21" i="7"/>
  <c r="BN21" i="7"/>
  <c r="CN15" i="7"/>
  <c r="CN19" i="7"/>
  <c r="CN12" i="7"/>
  <c r="CF18" i="7"/>
  <c r="CF17" i="7"/>
  <c r="CF13" i="7"/>
  <c r="BY13" i="7"/>
  <c r="CZ6" i="7" s="1"/>
  <c r="CR10" i="7"/>
  <c r="CJ7" i="7"/>
  <c r="CJ16" i="7"/>
  <c r="CJ13" i="7"/>
  <c r="CJ9" i="7"/>
  <c r="CN17" i="7"/>
  <c r="CF20" i="7"/>
  <c r="CF14" i="7"/>
  <c r="CF11" i="7"/>
  <c r="BY11" i="7"/>
  <c r="CR7" i="7"/>
  <c r="CR12" i="7"/>
  <c r="CJ6" i="7"/>
  <c r="CJ11" i="7"/>
  <c r="CF10" i="7"/>
  <c r="CR9" i="7"/>
  <c r="CN14" i="7"/>
  <c r="CN18" i="7"/>
  <c r="CF15" i="7"/>
  <c r="CF16" i="7"/>
  <c r="CR8" i="7"/>
  <c r="CJ8" i="7"/>
  <c r="CR14" i="7"/>
  <c r="BY14" i="7"/>
  <c r="CZ7" i="7" s="1"/>
  <c r="BY18" i="7"/>
  <c r="CJ14" i="7"/>
  <c r="CJ18" i="7"/>
  <c r="BY20" i="7"/>
  <c r="BY15" i="7"/>
  <c r="BY19" i="7"/>
  <c r="CJ15" i="7"/>
  <c r="CJ19" i="7"/>
  <c r="CJ17" i="7"/>
  <c r="AY21" i="7"/>
  <c r="CR18" i="7"/>
  <c r="BZ7" i="7"/>
  <c r="CO8" i="7"/>
  <c r="BZ6" i="7"/>
  <c r="BR21" i="7"/>
  <c r="CO6" i="7"/>
  <c r="CR15" i="7"/>
  <c r="CR19" i="7"/>
  <c r="CE8" i="7"/>
  <c r="CP8" i="7"/>
  <c r="CK8" i="7"/>
  <c r="CO7" i="7"/>
  <c r="CG7" i="7"/>
  <c r="CR16" i="7"/>
  <c r="CR20" i="7"/>
  <c r="CB6" i="7"/>
  <c r="CR17" i="7"/>
  <c r="CO14" i="7"/>
  <c r="BZ16" i="7"/>
  <c r="CK15" i="7"/>
  <c r="CM16" i="7"/>
  <c r="CP7" i="7"/>
  <c r="CA7" i="7"/>
  <c r="CP6" i="7"/>
  <c r="CK6" i="7"/>
  <c r="CC7" i="7"/>
  <c r="CM7" i="7"/>
  <c r="CS7" i="7"/>
  <c r="CC6" i="7"/>
  <c r="CL12" i="7"/>
  <c r="BZ11" i="7"/>
  <c r="CE10" i="7"/>
  <c r="CK19" i="7"/>
  <c r="CO9" i="7"/>
  <c r="BZ9" i="7"/>
  <c r="CG14" i="7"/>
  <c r="CQ15" i="7"/>
  <c r="CL6" i="7"/>
  <c r="BW6" i="7"/>
  <c r="CD9" i="5"/>
  <c r="CN20" i="5"/>
  <c r="CN8" i="5"/>
  <c r="CL8" i="5"/>
  <c r="CI5" i="5"/>
  <c r="BX6" i="5"/>
  <c r="CA13" i="5"/>
  <c r="CK6" i="5"/>
  <c r="CN5" i="5"/>
  <c r="BY5" i="5"/>
  <c r="CE6" i="5"/>
  <c r="BW16" i="5"/>
  <c r="CB7" i="5"/>
  <c r="BY19" i="5"/>
  <c r="CR15" i="5"/>
  <c r="CH5" i="5"/>
  <c r="CI7" i="5"/>
  <c r="CL11" i="5"/>
  <c r="DM6" i="5" s="1"/>
  <c r="CO13" i="5"/>
  <c r="BA21" i="5"/>
  <c r="CG14" i="5"/>
  <c r="CH8" i="5"/>
  <c r="CS8" i="5"/>
  <c r="CJ11" i="5"/>
  <c r="DK7" i="5" s="1"/>
  <c r="BY15" i="5"/>
  <c r="CN16" i="5"/>
  <c r="CM19" i="5"/>
  <c r="BX10" i="5"/>
  <c r="BC21" i="5"/>
  <c r="CR18" i="5"/>
  <c r="CF10" i="5"/>
  <c r="CR7" i="5"/>
  <c r="CJ19" i="5"/>
  <c r="CS20" i="5"/>
  <c r="BW7" i="5"/>
  <c r="CB6" i="5"/>
  <c r="CQ16" i="5"/>
  <c r="BZ7" i="5"/>
  <c r="CA6" i="5"/>
  <c r="CJ6" i="5"/>
  <c r="CS13" i="5"/>
  <c r="CC17" i="5"/>
  <c r="CR6" i="5"/>
  <c r="CL6" i="5"/>
  <c r="CD12" i="5"/>
  <c r="CM8" i="5"/>
  <c r="CE14" i="5"/>
  <c r="DF6" i="5" s="1"/>
  <c r="BX18" i="5"/>
  <c r="CP10" i="5"/>
  <c r="CA20" i="5"/>
  <c r="CI20" i="5"/>
  <c r="CQ11" i="5"/>
  <c r="CB12" i="5"/>
  <c r="BW9" i="5"/>
  <c r="BG21" i="5"/>
  <c r="BL21" i="5"/>
  <c r="BO21" i="5"/>
  <c r="BZ17" i="5"/>
  <c r="CR19" i="5"/>
  <c r="CF19" i="5"/>
  <c r="CO10" i="5"/>
  <c r="CA11" i="5"/>
  <c r="CS19" i="5"/>
  <c r="CF8" i="5"/>
  <c r="CF11" i="5"/>
  <c r="DG6" i="5" s="1"/>
  <c r="CM6" i="5"/>
  <c r="CE13" i="5"/>
  <c r="CM15" i="5"/>
  <c r="BX7" i="5"/>
  <c r="CS17" i="5"/>
  <c r="CC10" i="5"/>
  <c r="CD19" i="5"/>
  <c r="BK21" i="5"/>
  <c r="CP9" i="5"/>
  <c r="DQ6" i="5" s="1"/>
  <c r="CF20" i="5"/>
  <c r="CN19" i="5"/>
  <c r="BY7" i="5"/>
  <c r="CJ18" i="5"/>
  <c r="CR20" i="5"/>
  <c r="CN12" i="3"/>
  <c r="CN19" i="3"/>
  <c r="CN10" i="3"/>
  <c r="CN17" i="3"/>
  <c r="BD21" i="3"/>
  <c r="CC20" i="3"/>
  <c r="CC11" i="3"/>
  <c r="CC17" i="3"/>
  <c r="CC13" i="3"/>
  <c r="DC7" i="3" s="1"/>
  <c r="CC8" i="3"/>
  <c r="CC9" i="3"/>
  <c r="CC10" i="3"/>
  <c r="CC18" i="3"/>
  <c r="CC12" i="3"/>
  <c r="CC14" i="3"/>
  <c r="CC7" i="3"/>
  <c r="CJ18" i="3"/>
  <c r="CJ13" i="3"/>
  <c r="CJ8" i="3"/>
  <c r="CJ14" i="3"/>
  <c r="CJ9" i="3"/>
  <c r="CJ16" i="3"/>
  <c r="CJ19" i="3"/>
  <c r="CJ15" i="3"/>
  <c r="CJ17" i="3"/>
  <c r="CJ10" i="3"/>
  <c r="CJ11" i="3"/>
  <c r="CC6" i="3"/>
  <c r="BV15" i="3"/>
  <c r="BA21" i="3"/>
  <c r="AW21" i="3"/>
  <c r="BZ8" i="3"/>
  <c r="CC5" i="3"/>
  <c r="CN15" i="3"/>
  <c r="BK21" i="3"/>
  <c r="BW11" i="3"/>
  <c r="BW9" i="3"/>
  <c r="BV17" i="3"/>
  <c r="BV14" i="3"/>
  <c r="BZ9" i="3"/>
  <c r="BZ14" i="3"/>
  <c r="CL16" i="3"/>
  <c r="CL15" i="3"/>
  <c r="CL10" i="3"/>
  <c r="CL11" i="3"/>
  <c r="DL7" i="3" s="1"/>
  <c r="CL9" i="3"/>
  <c r="CL18" i="3"/>
  <c r="CL19" i="3"/>
  <c r="CC19" i="3"/>
  <c r="CN11" i="3"/>
  <c r="BZ17" i="3"/>
  <c r="CJ20" i="3"/>
  <c r="BZ12" i="3"/>
  <c r="CC15" i="3"/>
  <c r="BV16" i="3"/>
  <c r="BO21" i="3"/>
  <c r="CD13" i="3"/>
  <c r="CH12" i="3"/>
  <c r="DH6" i="3" s="1"/>
  <c r="CH8" i="3"/>
  <c r="CH6" i="3"/>
  <c r="CH7" i="3"/>
  <c r="CH9" i="3"/>
  <c r="CO5" i="3"/>
  <c r="CO8" i="3"/>
  <c r="CO6" i="3"/>
  <c r="CO7" i="3"/>
  <c r="CO10" i="3"/>
  <c r="CA5" i="3"/>
  <c r="CA7" i="3"/>
  <c r="CA15" i="3"/>
  <c r="CA9" i="3"/>
  <c r="CA11" i="3"/>
  <c r="CA10" i="3"/>
  <c r="BX17" i="3"/>
  <c r="BX16" i="3"/>
  <c r="BX12" i="3"/>
  <c r="BX19" i="3"/>
  <c r="BX13" i="3"/>
  <c r="BC21" i="3"/>
  <c r="BZ16" i="3"/>
  <c r="BZ5" i="3"/>
  <c r="BV13" i="3"/>
  <c r="CN8" i="3"/>
  <c r="CN9" i="3"/>
  <c r="CF17" i="3"/>
  <c r="CO12" i="3"/>
  <c r="CA13" i="3"/>
  <c r="CG6" i="3"/>
  <c r="CH17" i="3"/>
  <c r="CK13" i="3"/>
  <c r="CK14" i="3"/>
  <c r="BH21" i="3"/>
  <c r="BV7" i="3"/>
  <c r="BV10" i="3"/>
  <c r="BV12" i="3"/>
  <c r="BV18" i="3"/>
  <c r="CN16" i="3"/>
  <c r="CN14" i="3"/>
  <c r="BZ20" i="3"/>
  <c r="BZ13" i="3"/>
  <c r="BZ18" i="3"/>
  <c r="BW10" i="3"/>
  <c r="BW7" i="3"/>
  <c r="CF12" i="3"/>
  <c r="CF19" i="3"/>
  <c r="BM21" i="3"/>
  <c r="BX20" i="3"/>
  <c r="BW18" i="3"/>
  <c r="BV11" i="3"/>
  <c r="BV20" i="3"/>
  <c r="BZ7" i="3"/>
  <c r="CN20" i="3"/>
  <c r="CN13" i="3"/>
  <c r="CN18" i="3"/>
  <c r="BZ11" i="3"/>
  <c r="BZ15" i="3"/>
  <c r="BW5" i="3"/>
  <c r="CF15" i="3"/>
  <c r="DF6" i="3" s="1"/>
  <c r="CF9" i="3"/>
  <c r="BW13" i="3"/>
  <c r="CL13" i="3"/>
  <c r="BX18" i="3"/>
  <c r="CD8" i="3"/>
  <c r="CO13" i="3"/>
  <c r="CO17" i="3"/>
  <c r="CK8" i="3"/>
  <c r="CG7" i="3"/>
  <c r="CH20" i="3"/>
  <c r="BB21" i="3"/>
  <c r="CG9" i="3"/>
  <c r="CO14" i="3"/>
  <c r="CK12" i="3"/>
  <c r="CG11" i="3"/>
  <c r="CG8" i="3"/>
  <c r="CG16" i="3"/>
  <c r="CA12" i="3"/>
  <c r="CB15" i="3"/>
  <c r="CB6" i="3"/>
  <c r="CB19" i="3"/>
  <c r="CL7" i="3"/>
  <c r="CL12" i="3"/>
  <c r="CL20" i="3"/>
  <c r="CH18" i="3"/>
  <c r="CH11" i="3"/>
  <c r="CH16" i="3"/>
  <c r="BX7" i="3"/>
  <c r="BX6" i="3"/>
  <c r="BX14" i="3"/>
  <c r="BW14" i="3"/>
  <c r="CA14" i="3"/>
  <c r="DA7" i="3" s="1"/>
  <c r="CB8" i="3"/>
  <c r="CD17" i="3"/>
  <c r="CK15" i="3"/>
  <c r="CG10" i="3"/>
  <c r="CG14" i="3"/>
  <c r="CA17" i="3"/>
  <c r="CB13" i="3"/>
  <c r="CB12" i="3"/>
  <c r="CH19" i="3"/>
  <c r="CD6" i="3"/>
  <c r="CD5" i="3"/>
  <c r="CK18" i="3"/>
  <c r="CK19" i="3"/>
  <c r="CA18" i="3"/>
  <c r="CK10" i="3"/>
  <c r="DK7" i="3" s="1"/>
  <c r="CK9" i="3"/>
  <c r="CG15" i="3"/>
  <c r="CG12" i="3"/>
  <c r="CD9" i="3"/>
  <c r="CD12" i="3"/>
  <c r="DD6" i="3" s="1"/>
  <c r="CB9" i="3"/>
  <c r="CB11" i="3"/>
  <c r="CB16" i="3"/>
  <c r="CL8" i="3"/>
  <c r="CL6" i="3"/>
  <c r="CL14" i="3"/>
  <c r="CL17" i="3"/>
  <c r="CH13" i="3"/>
  <c r="CH14" i="3"/>
  <c r="CH15" i="3"/>
  <c r="BX8" i="3"/>
  <c r="BX11" i="3"/>
  <c r="CK11" i="3"/>
  <c r="CS6" i="7"/>
  <c r="CK9" i="7"/>
  <c r="CK11" i="7"/>
  <c r="CE7" i="7"/>
  <c r="CS18" i="7"/>
  <c r="CO12" i="7"/>
  <c r="CO15" i="7"/>
  <c r="CK10" i="7"/>
  <c r="CK12" i="7"/>
  <c r="CK17" i="7"/>
  <c r="CG6" i="7"/>
  <c r="BZ13" i="7"/>
  <c r="AZ21" i="7"/>
  <c r="CE9" i="7"/>
  <c r="CL5" i="7"/>
  <c r="CG18" i="7"/>
  <c r="CB12" i="7"/>
  <c r="CD6" i="7"/>
  <c r="CI8" i="7"/>
  <c r="CK16" i="7"/>
  <c r="BK21" i="7"/>
  <c r="CD20" i="7"/>
  <c r="CK7" i="7"/>
  <c r="CK5" i="7"/>
  <c r="CK13" i="7"/>
  <c r="BW8" i="7"/>
  <c r="CE6" i="7"/>
  <c r="CM6" i="7"/>
  <c r="CI13" i="7"/>
  <c r="CI10" i="7"/>
  <c r="CI19" i="7"/>
  <c r="CQ6" i="7"/>
  <c r="CQ8" i="7"/>
  <c r="CQ10" i="7"/>
  <c r="CQ12" i="7"/>
  <c r="CB5" i="7"/>
  <c r="CL10" i="7"/>
  <c r="CI7" i="7"/>
  <c r="CO16" i="7"/>
  <c r="CO10" i="7"/>
  <c r="CO19" i="7"/>
  <c r="CO11" i="7"/>
  <c r="BZ17" i="7"/>
  <c r="BZ15" i="7"/>
  <c r="BZ12" i="7"/>
  <c r="CI11" i="7"/>
  <c r="CS14" i="7"/>
  <c r="CS9" i="7"/>
  <c r="CS10" i="7"/>
  <c r="CS8" i="7"/>
  <c r="CC20" i="7"/>
  <c r="CH16" i="7"/>
  <c r="CH6" i="7"/>
  <c r="CA8" i="7"/>
  <c r="CQ5" i="7"/>
  <c r="CI6" i="7"/>
  <c r="CQ9" i="7"/>
  <c r="CI9" i="7"/>
  <c r="CK20" i="7"/>
  <c r="CL8" i="7"/>
  <c r="CQ17" i="7"/>
  <c r="CE20" i="7"/>
  <c r="CL19" i="7"/>
  <c r="AW21" i="7"/>
  <c r="CP20" i="7"/>
  <c r="CM18" i="7"/>
  <c r="CQ14" i="7"/>
  <c r="BO21" i="7"/>
  <c r="CG19" i="7"/>
  <c r="CG11" i="7"/>
  <c r="BX7" i="7"/>
  <c r="CA6" i="7"/>
  <c r="CC12" i="7"/>
  <c r="BX6" i="7"/>
  <c r="BW10" i="7"/>
  <c r="CK18" i="7"/>
  <c r="CI12" i="7"/>
  <c r="CE12" i="7"/>
  <c r="CO17" i="7"/>
  <c r="BZ19" i="7"/>
  <c r="CH18" i="7"/>
  <c r="CH10" i="7"/>
  <c r="CH20" i="7"/>
  <c r="CA18" i="7"/>
  <c r="CA15" i="7"/>
  <c r="CA9" i="7"/>
  <c r="CB7" i="7"/>
  <c r="CB17" i="7"/>
  <c r="AX21" i="7"/>
  <c r="BX18" i="7"/>
  <c r="BX14" i="7"/>
  <c r="BX8" i="7"/>
  <c r="BX10" i="7"/>
  <c r="CD11" i="7"/>
  <c r="CD16" i="7"/>
  <c r="CD7" i="7"/>
  <c r="CI20" i="7"/>
  <c r="CI16" i="7"/>
  <c r="CS19" i="7"/>
  <c r="CS15" i="7"/>
  <c r="CS11" i="7"/>
  <c r="BC21" i="7"/>
  <c r="CC17" i="7"/>
  <c r="CC13" i="7"/>
  <c r="DD7" i="7" s="1"/>
  <c r="BE21" i="7"/>
  <c r="CE11" i="7"/>
  <c r="CE17" i="7"/>
  <c r="CM12" i="7"/>
  <c r="CM20" i="7"/>
  <c r="CM10" i="7"/>
  <c r="CG17" i="7"/>
  <c r="CG8" i="7"/>
  <c r="CG9" i="7"/>
  <c r="CG16" i="7"/>
  <c r="CG15" i="7"/>
  <c r="CG12" i="7"/>
  <c r="CG13" i="7"/>
  <c r="CI15" i="7"/>
  <c r="CG10" i="7"/>
  <c r="CC10" i="7"/>
  <c r="CC16" i="7"/>
  <c r="CE13" i="7"/>
  <c r="BW15" i="7"/>
  <c r="BL21" i="7"/>
  <c r="CQ19" i="7"/>
  <c r="BP21" i="7"/>
  <c r="BS21" i="7"/>
  <c r="CC19" i="7"/>
  <c r="CP17" i="7"/>
  <c r="BI21" i="7"/>
  <c r="CI17" i="7"/>
  <c r="CS12" i="7"/>
  <c r="DT6" i="7" s="1"/>
  <c r="CS16" i="7"/>
  <c r="CS20" i="7"/>
  <c r="CO13" i="7"/>
  <c r="CC8" i="7"/>
  <c r="CC14" i="7"/>
  <c r="CC18" i="7"/>
  <c r="CA13" i="7"/>
  <c r="CA19" i="7"/>
  <c r="CL17" i="7"/>
  <c r="CQ11" i="7"/>
  <c r="CH19" i="7"/>
  <c r="CO20" i="7"/>
  <c r="BZ20" i="7"/>
  <c r="CM19" i="7"/>
  <c r="CL20" i="7"/>
  <c r="BW18" i="7"/>
  <c r="CP11" i="7"/>
  <c r="CI14" i="7"/>
  <c r="CI18" i="7"/>
  <c r="CS13" i="7"/>
  <c r="CS17" i="7"/>
  <c r="CK14" i="7"/>
  <c r="CC9" i="7"/>
  <c r="CC11" i="7"/>
  <c r="CC15" i="7"/>
  <c r="BZ10" i="7"/>
  <c r="BZ8" i="7"/>
  <c r="BZ14" i="7"/>
  <c r="CM14" i="7"/>
  <c r="CL11" i="7"/>
  <c r="CH7" i="7"/>
  <c r="BW19" i="7"/>
  <c r="CD12" i="7"/>
  <c r="CD8" i="7"/>
  <c r="CD17" i="7"/>
  <c r="BD21" i="7"/>
  <c r="CQ7" i="7"/>
  <c r="CP12" i="7"/>
  <c r="CP14" i="7"/>
  <c r="CP18" i="7"/>
  <c r="CQ16" i="7"/>
  <c r="BQ21" i="7"/>
  <c r="CQ13" i="7"/>
  <c r="DR6" i="7" s="1"/>
  <c r="CB16" i="7"/>
  <c r="CB18" i="7"/>
  <c r="CB9" i="7"/>
  <c r="CB13" i="7"/>
  <c r="CO18" i="7"/>
  <c r="CG20" i="7"/>
  <c r="BZ18" i="7"/>
  <c r="CB14" i="7"/>
  <c r="CA10" i="7"/>
  <c r="CA16" i="7"/>
  <c r="CA20" i="7"/>
  <c r="CM9" i="7"/>
  <c r="CM13" i="7"/>
  <c r="CM17" i="7"/>
  <c r="BM21" i="7"/>
  <c r="CE14" i="7"/>
  <c r="CE18" i="7"/>
  <c r="BX11" i="7"/>
  <c r="BX15" i="7"/>
  <c r="BX19" i="7"/>
  <c r="CL9" i="7"/>
  <c r="CL14" i="7"/>
  <c r="CL18" i="7"/>
  <c r="CH11" i="7"/>
  <c r="CH8" i="7"/>
  <c r="CH17" i="7"/>
  <c r="BH21" i="7"/>
  <c r="BW11" i="7"/>
  <c r="BW7" i="7"/>
  <c r="BW16" i="7"/>
  <c r="BW20" i="7"/>
  <c r="CD9" i="7"/>
  <c r="CD14" i="7"/>
  <c r="CD18" i="7"/>
  <c r="CP10" i="7"/>
  <c r="CP13" i="7"/>
  <c r="CP15" i="7"/>
  <c r="CP19" i="7"/>
  <c r="CQ20" i="7"/>
  <c r="CB19" i="7"/>
  <c r="CB10" i="7"/>
  <c r="BG21" i="7"/>
  <c r="CB8" i="7"/>
  <c r="CA11" i="7"/>
  <c r="CA17" i="7"/>
  <c r="BA21" i="7"/>
  <c r="CE15" i="7"/>
  <c r="CE19" i="7"/>
  <c r="BX12" i="7"/>
  <c r="BX16" i="7"/>
  <c r="BX20" i="7"/>
  <c r="CL15" i="7"/>
  <c r="CH12" i="7"/>
  <c r="CH14" i="7"/>
  <c r="BW13" i="7"/>
  <c r="BW17" i="7"/>
  <c r="CB15" i="7"/>
  <c r="CD10" i="7"/>
  <c r="CD15" i="7"/>
  <c r="CD19" i="7"/>
  <c r="CM8" i="7"/>
  <c r="CP9" i="7"/>
  <c r="CP16" i="7"/>
  <c r="CQ18" i="7"/>
  <c r="BB21" i="7"/>
  <c r="CB20" i="7"/>
  <c r="CB11" i="7"/>
  <c r="CA12" i="7"/>
  <c r="CA14" i="7"/>
  <c r="CM11" i="7"/>
  <c r="CM15" i="7"/>
  <c r="CE16" i="7"/>
  <c r="BX9" i="7"/>
  <c r="BX13" i="7"/>
  <c r="BX17" i="7"/>
  <c r="CL13" i="7"/>
  <c r="CL7" i="7"/>
  <c r="CL16" i="7"/>
  <c r="CH9" i="7"/>
  <c r="CH13" i="7"/>
  <c r="CH15" i="7"/>
  <c r="BW12" i="7"/>
  <c r="BW9" i="7"/>
  <c r="BW14" i="7"/>
  <c r="CD13" i="7"/>
  <c r="CP18" i="5"/>
  <c r="CJ8" i="5"/>
  <c r="CJ16" i="5"/>
  <c r="CS9" i="5"/>
  <c r="CO17" i="5"/>
  <c r="CG5" i="5"/>
  <c r="CR16" i="5"/>
  <c r="CN9" i="5"/>
  <c r="BN21" i="5"/>
  <c r="CF16" i="5"/>
  <c r="BY8" i="5"/>
  <c r="BY16" i="5"/>
  <c r="BW6" i="5"/>
  <c r="CB13" i="5"/>
  <c r="CF9" i="5"/>
  <c r="CP7" i="5"/>
  <c r="CP19" i="5"/>
  <c r="CA17" i="5"/>
  <c r="CJ9" i="5"/>
  <c r="CJ13" i="5"/>
  <c r="CJ17" i="5"/>
  <c r="BJ21" i="5"/>
  <c r="CA8" i="5"/>
  <c r="CS14" i="5"/>
  <c r="CS6" i="5"/>
  <c r="CO9" i="5"/>
  <c r="CO18" i="5"/>
  <c r="CK15" i="5"/>
  <c r="CC8" i="5"/>
  <c r="CP12" i="5"/>
  <c r="CH20" i="5"/>
  <c r="CR8" i="5"/>
  <c r="CR13" i="5"/>
  <c r="CR17" i="5"/>
  <c r="BR21" i="5"/>
  <c r="CN10" i="5"/>
  <c r="CN14" i="5"/>
  <c r="CN18" i="5"/>
  <c r="CF5" i="5"/>
  <c r="CF13" i="5"/>
  <c r="CF17" i="5"/>
  <c r="BF21" i="5"/>
  <c r="BY9" i="5"/>
  <c r="BY13" i="5"/>
  <c r="BY17" i="5"/>
  <c r="AY21" i="5"/>
  <c r="CD10" i="5"/>
  <c r="BW14" i="5"/>
  <c r="BW17" i="5"/>
  <c r="CM14" i="5"/>
  <c r="CM7" i="5"/>
  <c r="DN6" i="5" s="1"/>
  <c r="CM12" i="5"/>
  <c r="CI16" i="5"/>
  <c r="CB20" i="5"/>
  <c r="CE10" i="5"/>
  <c r="CE18" i="5"/>
  <c r="BX8" i="5"/>
  <c r="AX21" i="5"/>
  <c r="CN7" i="5"/>
  <c r="CG16" i="5"/>
  <c r="DH6" i="5" s="1"/>
  <c r="CA9" i="5"/>
  <c r="CA10" i="5"/>
  <c r="CA14" i="5"/>
  <c r="CJ12" i="5"/>
  <c r="CJ20" i="5"/>
  <c r="CH11" i="5"/>
  <c r="CR12" i="5"/>
  <c r="DS6" i="5" s="1"/>
  <c r="CN13" i="5"/>
  <c r="CN17" i="5"/>
  <c r="CF12" i="5"/>
  <c r="BY12" i="5"/>
  <c r="BY20" i="5"/>
  <c r="BW13" i="5"/>
  <c r="CQ12" i="5"/>
  <c r="CH16" i="5"/>
  <c r="CJ7" i="5"/>
  <c r="CP6" i="5"/>
  <c r="CP14" i="5"/>
  <c r="CJ5" i="5"/>
  <c r="CJ10" i="5"/>
  <c r="CJ14" i="5"/>
  <c r="AZ21" i="5"/>
  <c r="CF7" i="5"/>
  <c r="CS18" i="5"/>
  <c r="CG17" i="5"/>
  <c r="CH19" i="5"/>
  <c r="CR11" i="5"/>
  <c r="CR9" i="5"/>
  <c r="CR14" i="5"/>
  <c r="CN11" i="5"/>
  <c r="DO6" i="5" s="1"/>
  <c r="CN15" i="5"/>
  <c r="CF6" i="5"/>
  <c r="CF14" i="5"/>
  <c r="CF18" i="5"/>
  <c r="BY10" i="5"/>
  <c r="BY14" i="5"/>
  <c r="BY18" i="5"/>
  <c r="BW18" i="5"/>
  <c r="BW10" i="5"/>
  <c r="CB19" i="5"/>
  <c r="BM21" i="5"/>
  <c r="BX13" i="5"/>
  <c r="CE20" i="5"/>
  <c r="CP20" i="5"/>
  <c r="AW21" i="5"/>
  <c r="BX17" i="5"/>
  <c r="BX16" i="5"/>
  <c r="CH12" i="5"/>
  <c r="DI6" i="5" s="1"/>
  <c r="CH18" i="5"/>
  <c r="CH9" i="5"/>
  <c r="CH13" i="5"/>
  <c r="BH21" i="5"/>
  <c r="CH14" i="5"/>
  <c r="BQ21" i="5"/>
  <c r="CQ10" i="5"/>
  <c r="CQ14" i="5"/>
  <c r="CQ8" i="5"/>
  <c r="CQ19" i="5"/>
  <c r="CQ13" i="5"/>
  <c r="DR6" i="5" s="1"/>
  <c r="CQ9" i="5"/>
  <c r="CQ20" i="5"/>
  <c r="CQ15" i="5"/>
  <c r="CB11" i="5"/>
  <c r="CB14" i="5"/>
  <c r="CB16" i="5"/>
  <c r="BB21" i="5"/>
  <c r="CB10" i="5"/>
  <c r="CB8" i="5"/>
  <c r="CI19" i="5"/>
  <c r="CI15" i="5"/>
  <c r="CI11" i="5"/>
  <c r="DJ7" i="5" s="1"/>
  <c r="CI8" i="5"/>
  <c r="CI18" i="5"/>
  <c r="CI14" i="5"/>
  <c r="CI10" i="5"/>
  <c r="BI21" i="5"/>
  <c r="CI17" i="5"/>
  <c r="CI13" i="5"/>
  <c r="CI9" i="5"/>
  <c r="CL18" i="5"/>
  <c r="CL19" i="5"/>
  <c r="CL7" i="5"/>
  <c r="CL14" i="5"/>
  <c r="CL15" i="5"/>
  <c r="CL10" i="5"/>
  <c r="CL20" i="5"/>
  <c r="CL16" i="5"/>
  <c r="CL13" i="5"/>
  <c r="CL9" i="5"/>
  <c r="CL17" i="5"/>
  <c r="CO20" i="5"/>
  <c r="CO16" i="5"/>
  <c r="CO12" i="5"/>
  <c r="CO8" i="5"/>
  <c r="CO7" i="5"/>
  <c r="CO19" i="5"/>
  <c r="CO15" i="5"/>
  <c r="CO11" i="5"/>
  <c r="DP6" i="5" s="1"/>
  <c r="CO6" i="5"/>
  <c r="BZ20" i="5"/>
  <c r="BZ16" i="5"/>
  <c r="BZ12" i="5"/>
  <c r="BZ8" i="5"/>
  <c r="BZ19" i="5"/>
  <c r="BZ15" i="5"/>
  <c r="BZ11" i="5"/>
  <c r="BZ6" i="5"/>
  <c r="BZ18" i="5"/>
  <c r="BZ14" i="5"/>
  <c r="BZ10" i="5"/>
  <c r="BZ5" i="5"/>
  <c r="CD20" i="5"/>
  <c r="CD16" i="5"/>
  <c r="CA19" i="5"/>
  <c r="CA15" i="5"/>
  <c r="CG15" i="5"/>
  <c r="CG12" i="5"/>
  <c r="CG18" i="5"/>
  <c r="CG20" i="5"/>
  <c r="CC15" i="5"/>
  <c r="CC20" i="5"/>
  <c r="CC11" i="5"/>
  <c r="CC12" i="5"/>
  <c r="CK10" i="5"/>
  <c r="CK20" i="5"/>
  <c r="CK16" i="5"/>
  <c r="CC14" i="5"/>
  <c r="CA18" i="5"/>
  <c r="CO5" i="5"/>
  <c r="CO14" i="5"/>
  <c r="CK7" i="5"/>
  <c r="CK19" i="5"/>
  <c r="CG8" i="5"/>
  <c r="BZ13" i="5"/>
  <c r="CL12" i="5"/>
  <c r="CD15" i="5"/>
  <c r="CI12" i="5"/>
  <c r="CB9" i="5"/>
  <c r="CQ17" i="5"/>
  <c r="CD18" i="5"/>
  <c r="BS21" i="5"/>
  <c r="CC19" i="5"/>
  <c r="CG13" i="5"/>
  <c r="CK9" i="5"/>
  <c r="DL6" i="5" s="1"/>
  <c r="CP13" i="5"/>
  <c r="CP16" i="5"/>
  <c r="CS10" i="5"/>
  <c r="CS7" i="5"/>
  <c r="CK12" i="5"/>
  <c r="CK8" i="5"/>
  <c r="CK17" i="5"/>
  <c r="CG7" i="5"/>
  <c r="CG9" i="5"/>
  <c r="CC13" i="5"/>
  <c r="CC16" i="5"/>
  <c r="CD6" i="5"/>
  <c r="CD13" i="5"/>
  <c r="CD11" i="5"/>
  <c r="CD17" i="5"/>
  <c r="BW15" i="5"/>
  <c r="BW19" i="5"/>
  <c r="BW20" i="5"/>
  <c r="CM18" i="5"/>
  <c r="CM17" i="5"/>
  <c r="CM9" i="5"/>
  <c r="CM13" i="5"/>
  <c r="CE7" i="5"/>
  <c r="CE11" i="5"/>
  <c r="CE15" i="5"/>
  <c r="CE19" i="5"/>
  <c r="BX15" i="5"/>
  <c r="BX20" i="5"/>
  <c r="BX12" i="5"/>
  <c r="CY6" i="5" s="1"/>
  <c r="CG19" i="5"/>
  <c r="CP11" i="5"/>
  <c r="CA12" i="5"/>
  <c r="BP21" i="5"/>
  <c r="CP17" i="5"/>
  <c r="CA16" i="5"/>
  <c r="CS12" i="5"/>
  <c r="DT6" i="5" s="1"/>
  <c r="CS11" i="5"/>
  <c r="CS15" i="5"/>
  <c r="CK13" i="5"/>
  <c r="CK14" i="5"/>
  <c r="CK18" i="5"/>
  <c r="CG11" i="5"/>
  <c r="CG10" i="5"/>
  <c r="CG6" i="5"/>
  <c r="CC9" i="5"/>
  <c r="CC7" i="5"/>
  <c r="CC6" i="5"/>
  <c r="CH6" i="5"/>
  <c r="CH15" i="5"/>
  <c r="CH10" i="5"/>
  <c r="CH17" i="5"/>
  <c r="CD8" i="5"/>
  <c r="BD21" i="5"/>
  <c r="CD14" i="5"/>
  <c r="BW8" i="5"/>
  <c r="CX6" i="5" s="1"/>
  <c r="BW11" i="5"/>
  <c r="BW12" i="5"/>
  <c r="CM20" i="5"/>
  <c r="CM10" i="5"/>
  <c r="DN7" i="5" s="1"/>
  <c r="CB17" i="5"/>
  <c r="CB15" i="5"/>
  <c r="CB18" i="5"/>
  <c r="CQ18" i="5"/>
  <c r="CQ7" i="5"/>
  <c r="BE21" i="5"/>
  <c r="CE12" i="5"/>
  <c r="CE16" i="5"/>
  <c r="BX14" i="5"/>
  <c r="BX19" i="5"/>
  <c r="BX9" i="5"/>
  <c r="CS16" i="5"/>
  <c r="CK11" i="5"/>
  <c r="CD14" i="3"/>
  <c r="BW15" i="3"/>
  <c r="CW7" i="3" s="1"/>
  <c r="AX21" i="3"/>
  <c r="CK20" i="3"/>
  <c r="CG17" i="3"/>
  <c r="BW19" i="3"/>
  <c r="BW20" i="3"/>
  <c r="CO20" i="3"/>
  <c r="CO18" i="3"/>
  <c r="BL21" i="3"/>
  <c r="CD18" i="3"/>
  <c r="BP21" i="3"/>
  <c r="CG20" i="3"/>
  <c r="CG19" i="3"/>
  <c r="CD16" i="3"/>
  <c r="BE21" i="3"/>
  <c r="CO15" i="3"/>
  <c r="CK17" i="3"/>
  <c r="CG18" i="3"/>
  <c r="CD19" i="3"/>
  <c r="CD20" i="3"/>
  <c r="CA16" i="3"/>
  <c r="CA20" i="3"/>
  <c r="CA19" i="3"/>
  <c r="CB20" i="3"/>
  <c r="BW17" i="3"/>
  <c r="CO19" i="3"/>
  <c r="CD15" i="3"/>
  <c r="CO16" i="3"/>
  <c r="CK16" i="3"/>
  <c r="BI21" i="3"/>
  <c r="BW16" i="3"/>
  <c r="DF8" i="5" l="1"/>
  <c r="CY8" i="3"/>
  <c r="CX8" i="5"/>
  <c r="DH8" i="3"/>
  <c r="DD8" i="7"/>
  <c r="CZ8" i="7"/>
  <c r="CX8" i="3"/>
  <c r="DC8" i="3"/>
  <c r="DS8" i="7"/>
  <c r="DF8" i="3"/>
  <c r="DF7" i="3"/>
  <c r="DA8" i="3"/>
  <c r="CW8" i="3"/>
  <c r="DE8" i="3"/>
  <c r="DK8" i="5"/>
  <c r="DQ8" i="5"/>
  <c r="DI8" i="5"/>
  <c r="DS8" i="5"/>
  <c r="DR8" i="7"/>
  <c r="DT8" i="7"/>
  <c r="DG8" i="5"/>
  <c r="DQ7" i="5"/>
  <c r="DM7" i="5"/>
  <c r="DO8" i="5"/>
  <c r="DJ8" i="5"/>
  <c r="DH8" i="5"/>
  <c r="DD8" i="3"/>
  <c r="DL8" i="3"/>
  <c r="DK8" i="3"/>
  <c r="DD7" i="3"/>
  <c r="CY8" i="5"/>
  <c r="DP7" i="5"/>
  <c r="DR8" i="5"/>
  <c r="DL8" i="5"/>
  <c r="DT8" i="5"/>
  <c r="DP8" i="5"/>
  <c r="DN8" i="5"/>
  <c r="DI7" i="5"/>
  <c r="DM8" i="5"/>
</calcChain>
</file>

<file path=xl/sharedStrings.xml><?xml version="1.0" encoding="utf-8"?>
<sst xmlns="http://schemas.openxmlformats.org/spreadsheetml/2006/main" count="1234" uniqueCount="109">
  <si>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</si>
  <si>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</si>
  <si>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</si>
  <si>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</si>
  <si>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</si>
  <si>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</si>
  <si>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</si>
  <si>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</si>
  <si>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</si>
  <si>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</si>
  <si>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</si>
  <si>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</si>
  <si>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</si>
  <si>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</si>
  <si>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</si>
  <si>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</si>
  <si>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</si>
  <si>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</si>
  <si>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</si>
  <si>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</si>
  <si>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</si>
  <si>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</si>
  <si>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</si>
  <si>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</si>
  <si>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Penicillin G</t>
  </si>
  <si>
    <t>Oxacillin</t>
  </si>
  <si>
    <t>Rifampicin</t>
  </si>
  <si>
    <t>Daptomycin</t>
  </si>
  <si>
    <t>Roxythromycin</t>
  </si>
  <si>
    <t>Linezolid</t>
  </si>
  <si>
    <t>Vancomycin</t>
  </si>
  <si>
    <t>Teicoplanin</t>
  </si>
  <si>
    <t>Enterococcus faecalis</t>
  </si>
  <si>
    <t>Pseudomonas aeruginosa</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</si>
  <si>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</si>
  <si>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</si>
  <si>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</si>
  <si>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</si>
  <si>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</si>
  <si>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</si>
  <si>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</si>
  <si>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</si>
  <si>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</si>
  <si>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</si>
  <si>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</si>
  <si>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</si>
  <si>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</si>
  <si>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</si>
  <si>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</si>
  <si>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</si>
  <si>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</si>
  <si>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</si>
  <si>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</si>
  <si>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</si>
  <si>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</si>
  <si>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</si>
  <si>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</si>
  <si>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</si>
  <si>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</si>
  <si>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</si>
  <si>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</si>
  <si>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</si>
  <si>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</si>
  <si>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</si>
  <si>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</si>
  <si>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</si>
  <si>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</si>
  <si>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</si>
  <si>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</si>
  <si>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</si>
  <si>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</si>
  <si>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</si>
  <si>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Proteus mirabilis</t>
  </si>
  <si>
    <t>Nitroxolin</t>
  </si>
  <si>
    <t>TGC</t>
  </si>
  <si>
    <t>Caz/Avi</t>
  </si>
  <si>
    <t xml:space="preserve">Escherichia coli </t>
  </si>
  <si>
    <t xml:space="preserve">Klebsiella pneumoniae  </t>
  </si>
  <si>
    <t>Mecillinam</t>
  </si>
  <si>
    <t>Ceftazidim/Avibactam</t>
  </si>
  <si>
    <t xml:space="preserve">Staphylococcus epidermidis  </t>
  </si>
  <si>
    <t>Candida albicans</t>
  </si>
  <si>
    <t>FLU</t>
  </si>
  <si>
    <t>POS</t>
  </si>
  <si>
    <t>VOR</t>
  </si>
  <si>
    <t>CAS</t>
  </si>
  <si>
    <t>AND</t>
  </si>
  <si>
    <t>Amphotericin B</t>
  </si>
  <si>
    <t>Fluconazol</t>
  </si>
  <si>
    <t>Posaconazol</t>
  </si>
  <si>
    <t>Voriconazol</t>
  </si>
  <si>
    <t>Caspofungin</t>
  </si>
  <si>
    <t>Anidulafungin</t>
  </si>
  <si>
    <t xml:space="preserve">Bacteroides fragilis  </t>
  </si>
  <si>
    <t>MTR</t>
  </si>
  <si>
    <t>Metronidazol</t>
  </si>
  <si>
    <t>Benzylpenicillin</t>
  </si>
  <si>
    <t>Acinetobacter baumanii</t>
  </si>
  <si>
    <t>Haemophilus parainfluenzae</t>
  </si>
  <si>
    <t>Haemophilus influenzae</t>
  </si>
  <si>
    <t xml:space="preserve">Moraxella catarrhalis  </t>
  </si>
  <si>
    <t>Streptococcus agalactiae</t>
  </si>
  <si>
    <t>Enterobacter cloacae-complex</t>
  </si>
  <si>
    <t>Enterococcus faecium</t>
  </si>
  <si>
    <t xml:space="preserve">Klebsiella oxytoca </t>
  </si>
  <si>
    <t xml:space="preserve">Klebsiella oxytoca  </t>
  </si>
  <si>
    <t>Serratia marcescens</t>
  </si>
  <si>
    <t>Streptococcus pyogenes</t>
  </si>
  <si>
    <t>Erythromycin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</si>
</sst>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8">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9" fontId="0" fillId="0" borderId="0" xfId="43" applyFont="1"/>
    <xf numFmtId="9" fontId="0" fillId="0" borderId="0" xfId="43" applyFont="1" applyAlignment="1">
      <alignment vertical="center"/>
    </xf>
    <xf numFmtId="0" fontId="0" fillId="0" borderId="0" xfId="0"/>
    <xf numFmtId="0" fontId="0" fillId="0" borderId="0" xfId="0"/>
    <xf numFmtId="2" fontId="1" fillId="0" borderId="0" xfId="6" applyNumberFormat="1" applyFont="1" applyFill="1"/>
    <xf numFmtId="2" fontId="1" fillId="0" borderId="0" xfId="7" applyNumberFormat="1" applyFont="1" applyFill="1"/>
    <xf numFmtId="0" fontId="1" fillId="0" borderId="0" xfId="8" applyFont="1" applyFill="1"/>
    <xf numFmtId="0" fontId="1" fillId="0" borderId="0" xfId="7" applyFont="1" applyFill="1"/>
    <xf numFmtId="0" fontId="1" fillId="0" borderId="0" xfId="6" applyFont="1" applyFill="1"/>
    <xf numFmtId="2" fontId="1" fillId="0" borderId="0" xfId="8" applyNumberFormat="1" applyFont="1" applyFill="1"/>
    <xf numFmtId="0" fontId="0" fillId="0" borderId="0" xfId="43" applyNumberFormat="1" applyFont="1"/>
    <xf numFmtId="0" fontId="18" fillId="33" borderId="0" xfId="0" applyFont="1" applyFill="1" applyAlignment="1">
      <alignment vertical="center"/>
    </xf>
    <xf numFmtId="0" fontId="18" fillId="33" borderId="0" xfId="0" applyFont="1" applyFill="1"/>
    <xf numFmtId="164" fontId="20" fillId="33" borderId="0" xfId="42" applyFont="1" applyFill="1" applyAlignment="1">
      <alignment vertical="center"/>
    </xf>
    <xf numFmtId="164" fontId="20" fillId="33" borderId="0" xfId="42" applyFont="1" applyFill="1" applyAlignment="1">
      <alignment horizontal="center" vertical="center"/>
    </xf>
    <xf numFmtId="1" fontId="20" fillId="33" borderId="0" xfId="42" applyNumberFormat="1" applyFont="1" applyFill="1" applyAlignment="1">
      <alignment vertical="center"/>
    </xf>
    <xf numFmtId="1" fontId="20" fillId="33" borderId="0" xfId="0" applyNumberFormat="1" applyFont="1" applyFill="1" applyAlignment="1">
      <alignment vertical="center"/>
    </xf>
    <xf numFmtId="0" fontId="0" fillId="0" borderId="0" xfId="0" applyFill="1"/>
    <xf numFmtId="0" fontId="0" fillId="0" borderId="0" xfId="0" applyFont="1"/>
    <xf numFmtId="0" fontId="0" fillId="0" borderId="0" xfId="6" applyFont="1" applyFill="1"/>
    <xf numFmtId="0" fontId="0" fillId="0" borderId="0" xfId="8" applyFont="1" applyFill="1"/>
    <xf numFmtId="0" fontId="0" fillId="0" borderId="0" xfId="7" applyFont="1" applyFill="1"/>
    <xf numFmtId="0" fontId="0" fillId="0" borderId="0" xfId="0" applyFont="1" applyFill="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Prozent" xfId="43" builtinId="5"/>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Entero!$AU$36</c:f>
              <c:strCache>
                <c:ptCount val="1"/>
                <c:pt idx="0">
                  <c:v>Ampicillin</c:v>
                </c:pt>
              </c:strCache>
            </c:strRef>
          </c:tx>
          <c:spPr>
            <a:solidFill>
              <a:srgbClr val="FF7C8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c:v>
                </c:pt>
                <c:pt idx="4">
                  <c:v>0</c:v>
                </c:pt>
                <c:pt idx="5">
                  <c:v>0.43478260869565216</c:v>
                </c:pt>
                <c:pt idx="6">
                  <c:v>5.2173913043478262</c:v>
                </c:pt>
                <c:pt idx="7">
                  <c:v>30</c:v>
                </c:pt>
                <c:pt idx="8">
                  <c:v>13.043478260869565</c:v>
                </c:pt>
                <c:pt idx="9">
                  <c:v>2.6086956521739131</c:v>
                </c:pt>
                <c:pt idx="10">
                  <c:v>0.86956521739130432</c:v>
                </c:pt>
                <c:pt idx="11">
                  <c:v>1.3043478260869565</c:v>
                </c:pt>
                <c:pt idx="12">
                  <c:v>46.521739130434781</c:v>
                </c:pt>
                <c:pt idx="13">
                  <c:v>0</c:v>
                </c:pt>
                <c:pt idx="14">
                  <c:v>0</c:v>
                </c:pt>
                <c:pt idx="15">
                  <c:v>0</c:v>
                </c:pt>
              </c:numCache>
            </c:numRef>
          </c:val>
          <c:extLst>
            <c:ext xmlns:c16="http://schemas.microsoft.com/office/drawing/2014/chart" uri="{C3380CC4-5D6E-409C-BE32-E72D297353CC}">
              <c16:uniqueId val="{00000002-7BBE-43BA-9934-A8A0D501A0E4}"/>
            </c:ext>
          </c:extLst>
        </c:ser>
        <c:ser>
          <c:idx val="3"/>
          <c:order val="1"/>
          <c:tx>
            <c:strRef>
              <c:f>Entero!$AV$36</c:f>
              <c:strCache>
                <c:ptCount val="1"/>
                <c:pt idx="0">
                  <c:v>Ampicillin/ Sulbactam</c:v>
                </c:pt>
              </c:strCache>
            </c:strRef>
          </c:tx>
          <c:spPr>
            <a:solidFill>
              <a:srgbClr val="FFCC99"/>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2.6086956521739131</c:v>
                </c:pt>
                <c:pt idx="4">
                  <c:v>0</c:v>
                </c:pt>
                <c:pt idx="5">
                  <c:v>8.695652173913043</c:v>
                </c:pt>
                <c:pt idx="6">
                  <c:v>31.304347826086957</c:v>
                </c:pt>
                <c:pt idx="7">
                  <c:v>12.173913043478262</c:v>
                </c:pt>
                <c:pt idx="8">
                  <c:v>8.695652173913043</c:v>
                </c:pt>
                <c:pt idx="9">
                  <c:v>9.1304347826086953</c:v>
                </c:pt>
                <c:pt idx="10">
                  <c:v>6.5217391304347823</c:v>
                </c:pt>
                <c:pt idx="11">
                  <c:v>4.3478260869565215</c:v>
                </c:pt>
                <c:pt idx="12">
                  <c:v>16.521739130434781</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2"/>
          <c:tx>
            <c:strRef>
              <c:f>Entero!$AW$36</c:f>
              <c:strCache>
                <c:ptCount val="1"/>
                <c:pt idx="0">
                  <c:v>Piperacillin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11.304347826086957</c:v>
                </c:pt>
                <c:pt idx="5">
                  <c:v>0</c:v>
                </c:pt>
                <c:pt idx="6">
                  <c:v>26.956521739130434</c:v>
                </c:pt>
                <c:pt idx="7">
                  <c:v>14.782608695652174</c:v>
                </c:pt>
                <c:pt idx="8">
                  <c:v>1.3043478260869565</c:v>
                </c:pt>
                <c:pt idx="9">
                  <c:v>6.0869565217391308</c:v>
                </c:pt>
                <c:pt idx="10">
                  <c:v>8.695652173913043</c:v>
                </c:pt>
                <c:pt idx="11">
                  <c:v>6.5217391304347823</c:v>
                </c:pt>
                <c:pt idx="12">
                  <c:v>7.8260869565217392</c:v>
                </c:pt>
                <c:pt idx="13">
                  <c:v>16.521739130434781</c:v>
                </c:pt>
                <c:pt idx="14">
                  <c:v>0</c:v>
                </c:pt>
                <c:pt idx="15">
                  <c:v>0</c:v>
                </c:pt>
              </c:numCache>
            </c:numRef>
          </c:val>
          <c:extLst>
            <c:ext xmlns:c16="http://schemas.microsoft.com/office/drawing/2014/chart" uri="{C3380CC4-5D6E-409C-BE32-E72D297353CC}">
              <c16:uniqueId val="{00000004-7BBE-43BA-9934-A8A0D501A0E4}"/>
            </c:ext>
          </c:extLst>
        </c:ser>
        <c:ser>
          <c:idx val="5"/>
          <c:order val="3"/>
          <c:tx>
            <c:strRef>
              <c:f>Entero!$AX$36</c:f>
              <c:strCache>
                <c:ptCount val="1"/>
                <c:pt idx="0">
                  <c:v>Piperacillin/ Tazobactam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30.434782608695652</c:v>
                </c:pt>
                <c:pt idx="5">
                  <c:v>0</c:v>
                </c:pt>
                <c:pt idx="6">
                  <c:v>48.260869565217391</c:v>
                </c:pt>
                <c:pt idx="7">
                  <c:v>16.956521739130434</c:v>
                </c:pt>
                <c:pt idx="8">
                  <c:v>3.4782608695652173</c:v>
                </c:pt>
                <c:pt idx="9">
                  <c:v>0.86956521739130432</c:v>
                </c:pt>
                <c:pt idx="10">
                  <c:v>0</c:v>
                </c:pt>
                <c:pt idx="11">
                  <c:v>0</c:v>
                </c:pt>
                <c:pt idx="12">
                  <c:v>0</c:v>
                </c:pt>
                <c:pt idx="13">
                  <c:v>0</c:v>
                </c:pt>
                <c:pt idx="14">
                  <c:v>0</c:v>
                </c:pt>
                <c:pt idx="15">
                  <c:v>0</c:v>
                </c:pt>
              </c:numCache>
            </c:numRef>
          </c:val>
          <c:extLst>
            <c:ext xmlns:c16="http://schemas.microsoft.com/office/drawing/2014/chart" uri="{C3380CC4-5D6E-409C-BE32-E72D297353CC}">
              <c16:uniqueId val="{00000005-7BBE-43BA-9934-A8A0D501A0E4}"/>
            </c:ext>
          </c:extLst>
        </c:ser>
        <c:ser>
          <c:idx val="6"/>
          <c:order val="4"/>
          <c:tx>
            <c:strRef>
              <c:f>Entero!$AY$36</c:f>
              <c:strCache>
                <c:ptCount val="1"/>
                <c:pt idx="0">
                  <c:v>Aztreonam</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88.646288209606993</c:v>
                </c:pt>
                <c:pt idx="4">
                  <c:v>0</c:v>
                </c:pt>
                <c:pt idx="5">
                  <c:v>2.6200873362445414</c:v>
                </c:pt>
                <c:pt idx="6">
                  <c:v>2.6200873362445414</c:v>
                </c:pt>
                <c:pt idx="7">
                  <c:v>0</c:v>
                </c:pt>
                <c:pt idx="8">
                  <c:v>1.3100436681222707</c:v>
                </c:pt>
                <c:pt idx="9">
                  <c:v>0.4366812227074236</c:v>
                </c:pt>
                <c:pt idx="10">
                  <c:v>2.6200873362445414</c:v>
                </c:pt>
                <c:pt idx="11">
                  <c:v>1.7467248908296944</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5"/>
          <c:tx>
            <c:strRef>
              <c:f>Entero!$AZ$36</c:f>
              <c:strCache>
                <c:ptCount val="1"/>
                <c:pt idx="0">
                  <c:v>Cefotaxim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76.521739130434781</c:v>
                </c:pt>
                <c:pt idx="2">
                  <c:v>0</c:v>
                </c:pt>
                <c:pt idx="3">
                  <c:v>13.913043478260869</c:v>
                </c:pt>
                <c:pt idx="4">
                  <c:v>2.6086956521739131</c:v>
                </c:pt>
                <c:pt idx="5">
                  <c:v>0.86956521739130432</c:v>
                </c:pt>
                <c:pt idx="6">
                  <c:v>1.7391304347826086</c:v>
                </c:pt>
                <c:pt idx="7">
                  <c:v>0</c:v>
                </c:pt>
                <c:pt idx="8">
                  <c:v>0</c:v>
                </c:pt>
                <c:pt idx="9">
                  <c:v>0</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6"/>
          <c:tx>
            <c:strRef>
              <c:f>Entero!$BA$36</c:f>
              <c:strCache>
                <c:ptCount val="1"/>
                <c:pt idx="0">
                  <c:v>Ceftazidim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87.391304347826093</c:v>
                </c:pt>
                <c:pt idx="4">
                  <c:v>0</c:v>
                </c:pt>
                <c:pt idx="5">
                  <c:v>5.2173913043478262</c:v>
                </c:pt>
                <c:pt idx="6">
                  <c:v>1.7391304347826086</c:v>
                </c:pt>
                <c:pt idx="7">
                  <c:v>0.43478260869565216</c:v>
                </c:pt>
                <c:pt idx="8">
                  <c:v>2.1739130434782608</c:v>
                </c:pt>
                <c:pt idx="9">
                  <c:v>1.3043478260869565</c:v>
                </c:pt>
                <c:pt idx="10">
                  <c:v>1.3043478260869565</c:v>
                </c:pt>
                <c:pt idx="11">
                  <c:v>0.43478260869565216</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7"/>
          <c:tx>
            <c:strRef>
              <c:f>Entero!$BB$36</c:f>
              <c:strCache>
                <c:ptCount val="1"/>
                <c:pt idx="0">
                  <c:v>Cefuroxim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0.43478260869565216</c:v>
                </c:pt>
                <c:pt idx="4">
                  <c:v>0</c:v>
                </c:pt>
                <c:pt idx="5">
                  <c:v>0.43478260869565216</c:v>
                </c:pt>
                <c:pt idx="6">
                  <c:v>5.2173913043478262</c:v>
                </c:pt>
                <c:pt idx="7">
                  <c:v>35.217391304347828</c:v>
                </c:pt>
                <c:pt idx="8">
                  <c:v>43.478260869565219</c:v>
                </c:pt>
                <c:pt idx="9">
                  <c:v>8.2608695652173907</c:v>
                </c:pt>
                <c:pt idx="10">
                  <c:v>1.7391304347826086</c:v>
                </c:pt>
                <c:pt idx="11">
                  <c:v>0.86956521739130432</c:v>
                </c:pt>
                <c:pt idx="12">
                  <c:v>4.3478260869565215</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8"/>
          <c:tx>
            <c:strRef>
              <c:f>Entero!$BC$36</c:f>
              <c:strCache>
                <c:ptCount val="1"/>
                <c:pt idx="0">
                  <c:v>Imipenem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73.913043478260875</c:v>
                </c:pt>
                <c:pt idx="3">
                  <c:v>0</c:v>
                </c:pt>
                <c:pt idx="4">
                  <c:v>21.304347826086957</c:v>
                </c:pt>
                <c:pt idx="5">
                  <c:v>3.9130434782608696</c:v>
                </c:pt>
                <c:pt idx="6">
                  <c:v>0.86956521739130432</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9"/>
          <c:tx>
            <c:strRef>
              <c:f>Entero!$BD$36</c:f>
              <c:strCache>
                <c:ptCount val="1"/>
                <c:pt idx="0">
                  <c:v>Meropenem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10"/>
          <c:tx>
            <c:strRef>
              <c:f>Entero!$BE$36</c:f>
              <c:strCache>
                <c:ptCount val="1"/>
                <c:pt idx="0">
                  <c:v>Colistin</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0.4366812227074236</c:v>
                </c:pt>
                <c:pt idx="2">
                  <c:v>0</c:v>
                </c:pt>
                <c:pt idx="3">
                  <c:v>6.5502183406113534</c:v>
                </c:pt>
                <c:pt idx="4">
                  <c:v>64.192139737991269</c:v>
                </c:pt>
                <c:pt idx="5">
                  <c:v>20.524017467248907</c:v>
                </c:pt>
                <c:pt idx="6">
                  <c:v>3.9301310043668121</c:v>
                </c:pt>
                <c:pt idx="7">
                  <c:v>3.4934497816593888</c:v>
                </c:pt>
                <c:pt idx="8">
                  <c:v>0</c:v>
                </c:pt>
                <c:pt idx="9">
                  <c:v>0.4366812227074236</c:v>
                </c:pt>
                <c:pt idx="10">
                  <c:v>0.4366812227074236</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1"/>
          <c:tx>
            <c:strRef>
              <c:f>Entero!$BF$36</c:f>
              <c:strCache>
                <c:ptCount val="1"/>
                <c:pt idx="0">
                  <c:v>Amikacin</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58.951965065502186</c:v>
                </c:pt>
                <c:pt idx="5">
                  <c:v>0</c:v>
                </c:pt>
                <c:pt idx="6">
                  <c:v>34.061135371179041</c:v>
                </c:pt>
                <c:pt idx="7">
                  <c:v>5.6768558951965069</c:v>
                </c:pt>
                <c:pt idx="8" formatCode="General">
                  <c:v>1.3100436681222707</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2"/>
          <c:tx>
            <c:strRef>
              <c:f>Entero!$BG$36</c:f>
              <c:strCache>
                <c:ptCount val="1"/>
                <c:pt idx="0">
                  <c:v>Gentamicin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3.0434782608695654</c:v>
                </c:pt>
                <c:pt idx="3">
                  <c:v>0</c:v>
                </c:pt>
                <c:pt idx="4">
                  <c:v>63.478260869565219</c:v>
                </c:pt>
                <c:pt idx="5">
                  <c:v>25.217391304347824</c:v>
                </c:pt>
                <c:pt idx="6">
                  <c:v>2.6086956521739131</c:v>
                </c:pt>
                <c:pt idx="7">
                  <c:v>0.43478260869565216</c:v>
                </c:pt>
                <c:pt idx="8">
                  <c:v>0.43478260869565216</c:v>
                </c:pt>
                <c:pt idx="9" formatCode="General">
                  <c:v>1.3043478260869565</c:v>
                </c:pt>
                <c:pt idx="10" formatCode="General">
                  <c:v>3.4782608695652173</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3"/>
          <c:tx>
            <c:strRef>
              <c:f>Entero!$BH$36</c:f>
              <c:strCache>
                <c:ptCount val="1"/>
                <c:pt idx="0">
                  <c:v>Tobramycin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31.395348837209301</c:v>
                </c:pt>
                <c:pt idx="3">
                  <c:v>0</c:v>
                </c:pt>
                <c:pt idx="4">
                  <c:v>52.325581395348834</c:v>
                </c:pt>
                <c:pt idx="5">
                  <c:v>4.6511627906976747</c:v>
                </c:pt>
                <c:pt idx="6">
                  <c:v>5.8139534883720927</c:v>
                </c:pt>
                <c:pt idx="7">
                  <c:v>1.1627906976744187</c:v>
                </c:pt>
                <c:pt idx="8">
                  <c:v>3.4883720930232558</c:v>
                </c:pt>
                <c:pt idx="9">
                  <c:v>1.1627906976744187</c:v>
                </c:pt>
                <c:pt idx="10">
                  <c:v>0</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4"/>
          <c:tx>
            <c:strRef>
              <c:f>Entero!$BI$36</c:f>
              <c:strCache>
                <c:ptCount val="1"/>
                <c:pt idx="0">
                  <c:v>Fosfomycin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68.695652173913047</c:v>
                </c:pt>
                <c:pt idx="6">
                  <c:v>0</c:v>
                </c:pt>
                <c:pt idx="7">
                  <c:v>16.521739130434781</c:v>
                </c:pt>
                <c:pt idx="8">
                  <c:v>5.6521739130434785</c:v>
                </c:pt>
                <c:pt idx="9">
                  <c:v>3.9130434782608696</c:v>
                </c:pt>
                <c:pt idx="10">
                  <c:v>3.4782608695652173</c:v>
                </c:pt>
                <c:pt idx="11">
                  <c:v>0.86956521739130432</c:v>
                </c:pt>
                <c:pt idx="12">
                  <c:v>0.86956521739130432</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5"/>
          <c:tx>
            <c:strRef>
              <c:f>Entero!$BJ$36</c:f>
              <c:strCache>
                <c:ptCount val="1"/>
                <c:pt idx="0">
                  <c:v>Cotrimoxazol</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59.565217391304351</c:v>
                </c:pt>
                <c:pt idx="3">
                  <c:v>0</c:v>
                </c:pt>
                <c:pt idx="4">
                  <c:v>9.1304347826086953</c:v>
                </c:pt>
                <c:pt idx="5">
                  <c:v>2.1739130434782608</c:v>
                </c:pt>
                <c:pt idx="6">
                  <c:v>0.86956521739130432</c:v>
                </c:pt>
                <c:pt idx="7">
                  <c:v>1.3043478260869565</c:v>
                </c:pt>
                <c:pt idx="8">
                  <c:v>0.86956521739130432</c:v>
                </c:pt>
                <c:pt idx="9">
                  <c:v>1.3043478260869565</c:v>
                </c:pt>
                <c:pt idx="10">
                  <c:v>0.86956521739130432</c:v>
                </c:pt>
                <c:pt idx="11">
                  <c:v>23.913043478260871</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6"/>
          <c:tx>
            <c:strRef>
              <c:f>Entero!$BK$36</c:f>
              <c:strCache>
                <c:ptCount val="1"/>
                <c:pt idx="0">
                  <c:v>Ciprofloxacin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c:v>
                </c:pt>
                <c:pt idx="1">
                  <c:v>75.217391304347828</c:v>
                </c:pt>
                <c:pt idx="2">
                  <c:v>3.9130434782608696</c:v>
                </c:pt>
                <c:pt idx="3">
                  <c:v>3.0434782608695654</c:v>
                </c:pt>
                <c:pt idx="4">
                  <c:v>10</c:v>
                </c:pt>
                <c:pt idx="5">
                  <c:v>1.7391304347826086</c:v>
                </c:pt>
                <c:pt idx="6">
                  <c:v>0</c:v>
                </c:pt>
                <c:pt idx="7">
                  <c:v>0</c:v>
                </c:pt>
                <c:pt idx="8">
                  <c:v>0.86956521739130432</c:v>
                </c:pt>
                <c:pt idx="9">
                  <c:v>5.2173913043478262</c:v>
                </c:pt>
                <c:pt idx="10">
                  <c:v>0</c:v>
                </c:pt>
                <c:pt idx="11">
                  <c:v>0</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7"/>
          <c:tx>
            <c:strRef>
              <c:f>Entero!$BL$36</c:f>
              <c:strCache>
                <c:ptCount val="1"/>
                <c:pt idx="0">
                  <c:v>Levofloxacin</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76.956521739130437</c:v>
                </c:pt>
                <c:pt idx="2">
                  <c:v>0</c:v>
                </c:pt>
                <c:pt idx="3">
                  <c:v>3.0434782608695654</c:v>
                </c:pt>
                <c:pt idx="4">
                  <c:v>8.695652173913043</c:v>
                </c:pt>
                <c:pt idx="5">
                  <c:v>4.3478260869565215</c:v>
                </c:pt>
                <c:pt idx="6">
                  <c:v>0.43478260869565216</c:v>
                </c:pt>
                <c:pt idx="7">
                  <c:v>0.43478260869565216</c:v>
                </c:pt>
                <c:pt idx="8">
                  <c:v>2.6086956521739131</c:v>
                </c:pt>
                <c:pt idx="9">
                  <c:v>3.4782608695652173</c:v>
                </c:pt>
                <c:pt idx="10">
                  <c:v>0</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8"/>
          <c:tx>
            <c:strRef>
              <c:f>Entero!$BM$36</c:f>
              <c:strCache>
                <c:ptCount val="1"/>
                <c:pt idx="0">
                  <c:v>Moxifloxacin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5.2173913043478262</c:v>
                </c:pt>
                <c:pt idx="2">
                  <c:v>55.652173913043477</c:v>
                </c:pt>
                <c:pt idx="3">
                  <c:v>17.826086956521738</c:v>
                </c:pt>
                <c:pt idx="4">
                  <c:v>3.9130434782608696</c:v>
                </c:pt>
                <c:pt idx="5">
                  <c:v>7.8260869565217392</c:v>
                </c:pt>
                <c:pt idx="6">
                  <c:v>3.4782608695652173</c:v>
                </c:pt>
                <c:pt idx="7">
                  <c:v>0</c:v>
                </c:pt>
                <c:pt idx="8">
                  <c:v>0.43478260869565216</c:v>
                </c:pt>
                <c:pt idx="9">
                  <c:v>5.6521739130434785</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9"/>
          <c:tx>
            <c:strRef>
              <c:f>Entero!$BN$36</c:f>
              <c:strCache>
                <c:ptCount val="1"/>
                <c:pt idx="0">
                  <c:v>Doxycyclin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0.86956521739130432</c:v>
                </c:pt>
                <c:pt idx="3">
                  <c:v>0</c:v>
                </c:pt>
                <c:pt idx="4">
                  <c:v>9.5652173913043477</c:v>
                </c:pt>
                <c:pt idx="5">
                  <c:v>38.695652173913047</c:v>
                </c:pt>
                <c:pt idx="6">
                  <c:v>19.565217391304348</c:v>
                </c:pt>
                <c:pt idx="7">
                  <c:v>6.9565217391304346</c:v>
                </c:pt>
                <c:pt idx="8">
                  <c:v>6.9565217391304346</c:v>
                </c:pt>
                <c:pt idx="9">
                  <c:v>8.2608695652173907</c:v>
                </c:pt>
                <c:pt idx="10">
                  <c:v>9.1304347826086953</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51.315789473684212</c:v>
                </c:pt>
                <c:pt idx="2">
                  <c:v>0</c:v>
                </c:pt>
                <c:pt idx="3">
                  <c:v>29.82456140350877</c:v>
                </c:pt>
                <c:pt idx="4">
                  <c:v>14.473684210526315</c:v>
                </c:pt>
                <c:pt idx="5">
                  <c:v>4.3859649122807021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4D6-4A40-974D-0FF71FF9691B}"/>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2.0833333333333335</c:v>
                </c:pt>
                <c:pt idx="2">
                  <c:v>0</c:v>
                </c:pt>
                <c:pt idx="3">
                  <c:v>10.416666666666666</c:v>
                </c:pt>
                <c:pt idx="4">
                  <c:v>6.25</c:v>
                </c:pt>
                <c:pt idx="5">
                  <c:v>2.0833333333333335</c:v>
                </c:pt>
                <c:pt idx="6">
                  <c:v>16.666666666666668</c:v>
                </c:pt>
                <c:pt idx="7">
                  <c:v>8.3333333333333339</c:v>
                </c:pt>
                <c:pt idx="8">
                  <c:v>6.25</c:v>
                </c:pt>
                <c:pt idx="9">
                  <c:v>47.916666666666664</c:v>
                </c:pt>
                <c:pt idx="10">
                  <c:v>0</c:v>
                </c:pt>
                <c:pt idx="11">
                  <c:v>0</c:v>
                </c:pt>
                <c:pt idx="12">
                  <c:v>0</c:v>
                </c:pt>
                <c:pt idx="13">
                  <c:v>0</c:v>
                </c:pt>
                <c:pt idx="14">
                  <c:v>0</c:v>
                </c:pt>
                <c:pt idx="15">
                  <c:v>0</c:v>
                </c:pt>
              </c:numCache>
            </c:numRef>
          </c:val>
          <c:extLst>
            <c:ext xmlns:c16="http://schemas.microsoft.com/office/drawing/2014/chart" uri="{C3380CC4-5D6E-409C-BE32-E72D297353CC}">
              <c16:uniqueId val="{00000000-23DC-486E-BF27-BCD6DE95E16C}"/>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18.75</c:v>
                </c:pt>
                <c:pt idx="3">
                  <c:v>0</c:v>
                </c:pt>
                <c:pt idx="4">
                  <c:v>0</c:v>
                </c:pt>
                <c:pt idx="5">
                  <c:v>6.25</c:v>
                </c:pt>
                <c:pt idx="6">
                  <c:v>6.25</c:v>
                </c:pt>
                <c:pt idx="7">
                  <c:v>0</c:v>
                </c:pt>
                <c:pt idx="8">
                  <c:v>10.416666666666666</c:v>
                </c:pt>
                <c:pt idx="9">
                  <c:v>14.583333333333334</c:v>
                </c:pt>
                <c:pt idx="10">
                  <c:v>43.75</c:v>
                </c:pt>
                <c:pt idx="11">
                  <c:v>0</c:v>
                </c:pt>
                <c:pt idx="12">
                  <c:v>0</c:v>
                </c:pt>
                <c:pt idx="13">
                  <c:v>0</c:v>
                </c:pt>
                <c:pt idx="14">
                  <c:v>0</c:v>
                </c:pt>
                <c:pt idx="15">
                  <c:v>0</c:v>
                </c:pt>
              </c:numCache>
            </c:numRef>
          </c:val>
          <c:extLst>
            <c:ext xmlns:c16="http://schemas.microsoft.com/office/drawing/2014/chart" uri="{C3380CC4-5D6E-409C-BE32-E72D297353CC}">
              <c16:uniqueId val="{00000001-23DC-486E-BF27-BCD6DE95E16C}"/>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27.083333333333332</c:v>
                </c:pt>
                <c:pt idx="4">
                  <c:v>0</c:v>
                </c:pt>
                <c:pt idx="5">
                  <c:v>10.416666666666666</c:v>
                </c:pt>
                <c:pt idx="6">
                  <c:v>20.833333333333332</c:v>
                </c:pt>
                <c:pt idx="7">
                  <c:v>2.0833333333333335</c:v>
                </c:pt>
                <c:pt idx="8">
                  <c:v>14.583333333333334</c:v>
                </c:pt>
                <c:pt idx="9">
                  <c:v>8.3333333333333339</c:v>
                </c:pt>
                <c:pt idx="10">
                  <c:v>12.5</c:v>
                </c:pt>
                <c:pt idx="11">
                  <c:v>4.166666666666667</c:v>
                </c:pt>
                <c:pt idx="12">
                  <c:v>0</c:v>
                </c:pt>
                <c:pt idx="13">
                  <c:v>0</c:v>
                </c:pt>
                <c:pt idx="14">
                  <c:v>0</c:v>
                </c:pt>
                <c:pt idx="15">
                  <c:v>0</c:v>
                </c:pt>
              </c:numCache>
            </c:numRef>
          </c:val>
          <c:extLst>
            <c:ext xmlns:c16="http://schemas.microsoft.com/office/drawing/2014/chart" uri="{C3380CC4-5D6E-409C-BE32-E72D297353CC}">
              <c16:uniqueId val="{00000002-23DC-486E-BF27-BCD6DE95E16C}"/>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41.666666666666664</c:v>
                </c:pt>
                <c:pt idx="5">
                  <c:v>0</c:v>
                </c:pt>
                <c:pt idx="6">
                  <c:v>16.666666666666668</c:v>
                </c:pt>
                <c:pt idx="7">
                  <c:v>6.25</c:v>
                </c:pt>
                <c:pt idx="8">
                  <c:v>6.25</c:v>
                </c:pt>
                <c:pt idx="9">
                  <c:v>8.3333333333333339</c:v>
                </c:pt>
                <c:pt idx="10">
                  <c:v>2.0833333333333335</c:v>
                </c:pt>
                <c:pt idx="11">
                  <c:v>4.166666666666667</c:v>
                </c:pt>
                <c:pt idx="12">
                  <c:v>2.0833333333333335</c:v>
                </c:pt>
                <c:pt idx="13">
                  <c:v>12.5</c:v>
                </c:pt>
                <c:pt idx="14">
                  <c:v>0</c:v>
                </c:pt>
                <c:pt idx="15">
                  <c:v>0</c:v>
                </c:pt>
              </c:numCache>
            </c:numRef>
          </c:val>
          <c:extLst>
            <c:ext xmlns:c16="http://schemas.microsoft.com/office/drawing/2014/chart" uri="{C3380CC4-5D6E-409C-BE32-E72D297353CC}">
              <c16:uniqueId val="{00000003-23DC-486E-BF27-BCD6DE95E16C}"/>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0</c:v>
                </c:pt>
                <c:pt idx="2">
                  <c:v>0</c:v>
                </c:pt>
                <c:pt idx="3">
                  <c:v>2.0833333333333335</c:v>
                </c:pt>
                <c:pt idx="4">
                  <c:v>2.0833333333333335</c:v>
                </c:pt>
                <c:pt idx="5">
                  <c:v>8.3333333333333339</c:v>
                </c:pt>
                <c:pt idx="6">
                  <c:v>8.3333333333333339</c:v>
                </c:pt>
                <c:pt idx="7">
                  <c:v>6.25</c:v>
                </c:pt>
                <c:pt idx="8">
                  <c:v>16.666666666666668</c:v>
                </c:pt>
                <c:pt idx="9">
                  <c:v>20.833333333333332</c:v>
                </c:pt>
                <c:pt idx="10">
                  <c:v>35.416666666666664</c:v>
                </c:pt>
                <c:pt idx="11">
                  <c:v>0</c:v>
                </c:pt>
                <c:pt idx="12">
                  <c:v>0</c:v>
                </c:pt>
                <c:pt idx="13">
                  <c:v>0</c:v>
                </c:pt>
                <c:pt idx="14">
                  <c:v>0</c:v>
                </c:pt>
                <c:pt idx="15">
                  <c:v>0</c:v>
                </c:pt>
              </c:numCache>
            </c:numRef>
          </c:val>
          <c:extLst>
            <c:ext xmlns:c16="http://schemas.microsoft.com/office/drawing/2014/chart" uri="{C3380CC4-5D6E-409C-BE32-E72D297353CC}">
              <c16:uniqueId val="{00000004-23DC-486E-BF27-BCD6DE95E16C}"/>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12.5</c:v>
                </c:pt>
                <c:pt idx="4">
                  <c:v>0</c:v>
                </c:pt>
                <c:pt idx="5">
                  <c:v>10.416666666666666</c:v>
                </c:pt>
                <c:pt idx="6">
                  <c:v>8.3333333333333339</c:v>
                </c:pt>
                <c:pt idx="7">
                  <c:v>4.166666666666667</c:v>
                </c:pt>
                <c:pt idx="8">
                  <c:v>12.5</c:v>
                </c:pt>
                <c:pt idx="9">
                  <c:v>16.666666666666668</c:v>
                </c:pt>
                <c:pt idx="10">
                  <c:v>2.0833333333333335</c:v>
                </c:pt>
                <c:pt idx="11">
                  <c:v>2.0833333333333335</c:v>
                </c:pt>
                <c:pt idx="12">
                  <c:v>31.25</c:v>
                </c:pt>
                <c:pt idx="13">
                  <c:v>0</c:v>
                </c:pt>
                <c:pt idx="14">
                  <c:v>0</c:v>
                </c:pt>
                <c:pt idx="15">
                  <c:v>0</c:v>
                </c:pt>
              </c:numCache>
            </c:numRef>
          </c:val>
          <c:extLst>
            <c:ext xmlns:c16="http://schemas.microsoft.com/office/drawing/2014/chart" uri="{C3380CC4-5D6E-409C-BE32-E72D297353CC}">
              <c16:uniqueId val="{00000005-23DC-486E-BF27-BCD6DE95E16C}"/>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33.333333333333336</c:v>
                </c:pt>
                <c:pt idx="3">
                  <c:v>0</c:v>
                </c:pt>
                <c:pt idx="4">
                  <c:v>14.583333333333334</c:v>
                </c:pt>
                <c:pt idx="5">
                  <c:v>12.5</c:v>
                </c:pt>
                <c:pt idx="6">
                  <c:v>12.5</c:v>
                </c:pt>
                <c:pt idx="7">
                  <c:v>2.0833333333333335</c:v>
                </c:pt>
                <c:pt idx="8">
                  <c:v>2.0833333333333335</c:v>
                </c:pt>
                <c:pt idx="9">
                  <c:v>2.0833333333333335</c:v>
                </c:pt>
                <c:pt idx="10">
                  <c:v>16.666666666666668</c:v>
                </c:pt>
                <c:pt idx="11">
                  <c:v>4.166666666666667</c:v>
                </c:pt>
                <c:pt idx="12">
                  <c:v>0</c:v>
                </c:pt>
                <c:pt idx="13">
                  <c:v>0</c:v>
                </c:pt>
                <c:pt idx="14">
                  <c:v>0</c:v>
                </c:pt>
                <c:pt idx="15">
                  <c:v>0</c:v>
                </c:pt>
              </c:numCache>
            </c:numRef>
          </c:val>
          <c:extLst>
            <c:ext xmlns:c16="http://schemas.microsoft.com/office/drawing/2014/chart" uri="{C3380CC4-5D6E-409C-BE32-E72D297353CC}">
              <c16:uniqueId val="{00000006-23DC-486E-BF27-BCD6DE95E16C}"/>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20.833333333333332</c:v>
                </c:pt>
                <c:pt idx="3">
                  <c:v>0</c:v>
                </c:pt>
                <c:pt idx="4">
                  <c:v>2.0833333333333335</c:v>
                </c:pt>
                <c:pt idx="5">
                  <c:v>8.3333333333333339</c:v>
                </c:pt>
                <c:pt idx="6">
                  <c:v>4.166666666666667</c:v>
                </c:pt>
                <c:pt idx="7">
                  <c:v>16.666666666666668</c:v>
                </c:pt>
                <c:pt idx="8">
                  <c:v>10.416666666666666</c:v>
                </c:pt>
                <c:pt idx="9">
                  <c:v>10.416666666666666</c:v>
                </c:pt>
                <c:pt idx="10">
                  <c:v>18.75</c:v>
                </c:pt>
                <c:pt idx="11">
                  <c:v>8.3333333333333339</c:v>
                </c:pt>
                <c:pt idx="12">
                  <c:v>0</c:v>
                </c:pt>
                <c:pt idx="13">
                  <c:v>0</c:v>
                </c:pt>
                <c:pt idx="14">
                  <c:v>0</c:v>
                </c:pt>
                <c:pt idx="15">
                  <c:v>0</c:v>
                </c:pt>
              </c:numCache>
            </c:numRef>
          </c:val>
          <c:extLst>
            <c:ext xmlns:c16="http://schemas.microsoft.com/office/drawing/2014/chart" uri="{C3380CC4-5D6E-409C-BE32-E72D297353CC}">
              <c16:uniqueId val="{00000007-23DC-486E-BF27-BCD6DE95E16C}"/>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54.166666666666664</c:v>
                </c:pt>
                <c:pt idx="5">
                  <c:v>0</c:v>
                </c:pt>
                <c:pt idx="6">
                  <c:v>27.083333333333332</c:v>
                </c:pt>
                <c:pt idx="7">
                  <c:v>2.0833333333333335</c:v>
                </c:pt>
                <c:pt idx="8">
                  <c:v>0</c:v>
                </c:pt>
                <c:pt idx="9">
                  <c:v>0</c:v>
                </c:pt>
                <c:pt idx="10">
                  <c:v>8.3333333333333339</c:v>
                </c:pt>
                <c:pt idx="11">
                  <c:v>8.3333333333333339</c:v>
                </c:pt>
                <c:pt idx="12">
                  <c:v>0</c:v>
                </c:pt>
                <c:pt idx="13">
                  <c:v>0</c:v>
                </c:pt>
                <c:pt idx="14">
                  <c:v>0</c:v>
                </c:pt>
                <c:pt idx="15">
                  <c:v>0</c:v>
                </c:pt>
              </c:numCache>
            </c:numRef>
          </c:val>
          <c:extLst>
            <c:ext xmlns:c16="http://schemas.microsoft.com/office/drawing/2014/chart" uri="{C3380CC4-5D6E-409C-BE32-E72D297353CC}">
              <c16:uniqueId val="{00000008-23DC-486E-BF27-BCD6DE95E16C}"/>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37.5</c:v>
                </c:pt>
                <c:pt idx="3">
                  <c:v>0</c:v>
                </c:pt>
                <c:pt idx="4">
                  <c:v>0</c:v>
                </c:pt>
                <c:pt idx="5">
                  <c:v>0</c:v>
                </c:pt>
                <c:pt idx="6">
                  <c:v>6.25</c:v>
                </c:pt>
                <c:pt idx="7">
                  <c:v>4.166666666666667</c:v>
                </c:pt>
                <c:pt idx="8">
                  <c:v>20.833333333333332</c:v>
                </c:pt>
                <c:pt idx="9">
                  <c:v>12.5</c:v>
                </c:pt>
                <c:pt idx="10">
                  <c:v>18.75</c:v>
                </c:pt>
                <c:pt idx="11">
                  <c:v>0</c:v>
                </c:pt>
                <c:pt idx="12">
                  <c:v>0</c:v>
                </c:pt>
                <c:pt idx="13">
                  <c:v>0</c:v>
                </c:pt>
                <c:pt idx="14">
                  <c:v>0</c:v>
                </c:pt>
                <c:pt idx="15">
                  <c:v>0</c:v>
                </c:pt>
              </c:numCache>
            </c:numRef>
          </c:val>
          <c:extLst>
            <c:ext xmlns:c16="http://schemas.microsoft.com/office/drawing/2014/chart" uri="{C3380CC4-5D6E-409C-BE32-E72D297353CC}">
              <c16:uniqueId val="{00000009-23DC-486E-BF27-BCD6DE95E16C}"/>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33.333333333333336</c:v>
                </c:pt>
                <c:pt idx="6">
                  <c:v>0</c:v>
                </c:pt>
                <c:pt idx="7">
                  <c:v>16.666666666666668</c:v>
                </c:pt>
                <c:pt idx="8">
                  <c:v>4.166666666666667</c:v>
                </c:pt>
                <c:pt idx="9">
                  <c:v>4.166666666666667</c:v>
                </c:pt>
                <c:pt idx="10">
                  <c:v>6.25</c:v>
                </c:pt>
                <c:pt idx="11">
                  <c:v>10.416666666666666</c:v>
                </c:pt>
                <c:pt idx="12">
                  <c:v>2.0833333333333335</c:v>
                </c:pt>
                <c:pt idx="13">
                  <c:v>0</c:v>
                </c:pt>
                <c:pt idx="14">
                  <c:v>22.916666666666668</c:v>
                </c:pt>
                <c:pt idx="15">
                  <c:v>0</c:v>
                </c:pt>
              </c:numCache>
            </c:numRef>
          </c:val>
          <c:extLst>
            <c:ext xmlns:c16="http://schemas.microsoft.com/office/drawing/2014/chart" uri="{C3380CC4-5D6E-409C-BE32-E72D297353CC}">
              <c16:uniqueId val="{0000000A-23DC-486E-BF27-BCD6DE95E16C}"/>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27.083333333333332</c:v>
                </c:pt>
                <c:pt idx="3">
                  <c:v>0</c:v>
                </c:pt>
                <c:pt idx="4">
                  <c:v>14.583333333333334</c:v>
                </c:pt>
                <c:pt idx="5">
                  <c:v>6.25</c:v>
                </c:pt>
                <c:pt idx="6">
                  <c:v>4.166666666666667</c:v>
                </c:pt>
                <c:pt idx="7">
                  <c:v>8.3333333333333339</c:v>
                </c:pt>
                <c:pt idx="8">
                  <c:v>12.5</c:v>
                </c:pt>
                <c:pt idx="9">
                  <c:v>8.3333333333333339</c:v>
                </c:pt>
                <c:pt idx="10">
                  <c:v>4.166666666666667</c:v>
                </c:pt>
                <c:pt idx="11">
                  <c:v>14.583333333333334</c:v>
                </c:pt>
                <c:pt idx="12">
                  <c:v>0</c:v>
                </c:pt>
                <c:pt idx="13">
                  <c:v>0</c:v>
                </c:pt>
                <c:pt idx="14">
                  <c:v>0</c:v>
                </c:pt>
                <c:pt idx="15">
                  <c:v>0</c:v>
                </c:pt>
              </c:numCache>
            </c:numRef>
          </c:val>
          <c:extLst>
            <c:ext xmlns:c16="http://schemas.microsoft.com/office/drawing/2014/chart" uri="{C3380CC4-5D6E-409C-BE32-E72D297353CC}">
              <c16:uniqueId val="{0000000B-23DC-486E-BF27-BCD6DE95E16C}"/>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0</c:v>
                </c:pt>
                <c:pt idx="2">
                  <c:v>2.0833333333333335</c:v>
                </c:pt>
                <c:pt idx="3">
                  <c:v>20.833333333333332</c:v>
                </c:pt>
                <c:pt idx="4">
                  <c:v>18.75</c:v>
                </c:pt>
                <c:pt idx="5">
                  <c:v>4.166666666666667</c:v>
                </c:pt>
                <c:pt idx="6">
                  <c:v>0</c:v>
                </c:pt>
                <c:pt idx="7">
                  <c:v>6.25</c:v>
                </c:pt>
                <c:pt idx="8">
                  <c:v>18.75</c:v>
                </c:pt>
                <c:pt idx="9">
                  <c:v>29.166666666666668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C-23DC-486E-BF27-BCD6DE95E16C}"/>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2.0833333333333335</c:v>
                </c:pt>
                <c:pt idx="2">
                  <c:v>0</c:v>
                </c:pt>
                <c:pt idx="3">
                  <c:v>25</c:v>
                </c:pt>
                <c:pt idx="4">
                  <c:v>16.666666666666668</c:v>
                </c:pt>
                <c:pt idx="5">
                  <c:v>2.0833333333333335</c:v>
                </c:pt>
                <c:pt idx="6">
                  <c:v>0</c:v>
                </c:pt>
                <c:pt idx="7">
                  <c:v>16.666666666666668</c:v>
                </c:pt>
                <c:pt idx="8">
                  <c:v>12.5</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0D-23DC-486E-BF27-BCD6DE95E16C}"/>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0</c:v>
                </c:pt>
                <c:pt idx="2">
                  <c:v>29.166666666666668</c:v>
                </c:pt>
                <c:pt idx="3">
                  <c:v>14.583333333333334</c:v>
                </c:pt>
                <c:pt idx="4">
                  <c:v>2.0833333333333335</c:v>
                </c:pt>
                <c:pt idx="5">
                  <c:v>8.3333333333333339</c:v>
                </c:pt>
                <c:pt idx="6">
                  <c:v>18.75</c:v>
                </c:pt>
                <c:pt idx="7">
                  <c:v>27.083333333333332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23DC-486E-BF27-BCD6DE95E16C}"/>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62.5</c:v>
                </c:pt>
                <c:pt idx="3">
                  <c:v>0</c:v>
                </c:pt>
                <c:pt idx="4">
                  <c:v>12.5</c:v>
                </c:pt>
                <c:pt idx="5">
                  <c:v>8.3333333333333339</c:v>
                </c:pt>
                <c:pt idx="6">
                  <c:v>8.3333333333333339</c:v>
                </c:pt>
                <c:pt idx="7">
                  <c:v>0</c:v>
                </c:pt>
                <c:pt idx="8">
                  <c:v>6.25</c:v>
                </c:pt>
                <c:pt idx="9">
                  <c:v>0</c:v>
                </c:pt>
                <c:pt idx="10">
                  <c:v>2.0833333333333335</c:v>
                </c:pt>
                <c:pt idx="11">
                  <c:v>0</c:v>
                </c:pt>
                <c:pt idx="12">
                  <c:v>0</c:v>
                </c:pt>
                <c:pt idx="13">
                  <c:v>0</c:v>
                </c:pt>
                <c:pt idx="14">
                  <c:v>0</c:v>
                </c:pt>
                <c:pt idx="15">
                  <c:v>0</c:v>
                </c:pt>
              </c:numCache>
            </c:numRef>
          </c:val>
          <c:extLst>
            <c:ext xmlns:c16="http://schemas.microsoft.com/office/drawing/2014/chart" uri="{C3380CC4-5D6E-409C-BE32-E72D297353CC}">
              <c16:uniqueId val="{0000000F-23DC-486E-BF27-BCD6DE95E16C}"/>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89.583333333333329</c:v>
                </c:pt>
                <c:pt idx="2">
                  <c:v>4.166666666666667</c:v>
                </c:pt>
                <c:pt idx="3">
                  <c:v>0</c:v>
                </c:pt>
                <c:pt idx="4">
                  <c:v>2.0833333333333335</c:v>
                </c:pt>
                <c:pt idx="5">
                  <c:v>0</c:v>
                </c:pt>
                <c:pt idx="6">
                  <c:v>0</c:v>
                </c:pt>
                <c:pt idx="7">
                  <c:v>0</c:v>
                </c:pt>
                <c:pt idx="8">
                  <c:v>0</c:v>
                </c:pt>
                <c:pt idx="9">
                  <c:v>4.166666666666667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0-23DC-486E-BF27-BCD6DE95E16C}"/>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c:v>
                </c:pt>
                <c:pt idx="2">
                  <c:v>0</c:v>
                </c:pt>
                <c:pt idx="3">
                  <c:v>0</c:v>
                </c:pt>
                <c:pt idx="4">
                  <c:v>12.5</c:v>
                </c:pt>
                <c:pt idx="5">
                  <c:v>56.25</c:v>
                </c:pt>
                <c:pt idx="6">
                  <c:v>29.166666666666668</c:v>
                </c:pt>
                <c:pt idx="7">
                  <c:v>2.0833333333333335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3DC-486E-BF27-BCD6DE95E16C}"/>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4.166666666666667</c:v>
                </c:pt>
                <c:pt idx="3">
                  <c:v>0</c:v>
                </c:pt>
                <c:pt idx="4">
                  <c:v>6.25</c:v>
                </c:pt>
                <c:pt idx="5">
                  <c:v>2.0833333333333335</c:v>
                </c:pt>
                <c:pt idx="6">
                  <c:v>2.0833333333333335</c:v>
                </c:pt>
                <c:pt idx="7">
                  <c:v>0</c:v>
                </c:pt>
                <c:pt idx="8">
                  <c:v>2.0833333333333335</c:v>
                </c:pt>
                <c:pt idx="9">
                  <c:v>2.0833333333333335</c:v>
                </c:pt>
                <c:pt idx="10">
                  <c:v>4.166666666666667</c:v>
                </c:pt>
                <c:pt idx="11">
                  <c:v>77.083333333333329</c:v>
                </c:pt>
                <c:pt idx="12">
                  <c:v>0</c:v>
                </c:pt>
                <c:pt idx="13">
                  <c:v>0</c:v>
                </c:pt>
                <c:pt idx="14">
                  <c:v>0</c:v>
                </c:pt>
                <c:pt idx="15">
                  <c:v>0</c:v>
                </c:pt>
              </c:numCache>
            </c:numRef>
          </c:val>
          <c:extLst>
            <c:ext xmlns:c16="http://schemas.microsoft.com/office/drawing/2014/chart" uri="{C3380CC4-5D6E-409C-BE32-E72D297353CC}">
              <c16:uniqueId val="{00000012-23DC-486E-BF27-BCD6DE95E16C}"/>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14.583333333333334</c:v>
                </c:pt>
                <c:pt idx="2">
                  <c:v>12.5</c:v>
                </c:pt>
                <c:pt idx="3">
                  <c:v>10.416666666666666</c:v>
                </c:pt>
                <c:pt idx="4">
                  <c:v>0</c:v>
                </c:pt>
                <c:pt idx="5">
                  <c:v>2.0833333333333335</c:v>
                </c:pt>
                <c:pt idx="6">
                  <c:v>4.166666666666667</c:v>
                </c:pt>
                <c:pt idx="7">
                  <c:v>2.0833333333333335</c:v>
                </c:pt>
                <c:pt idx="8">
                  <c:v>2.0833333333333335</c:v>
                </c:pt>
                <c:pt idx="9">
                  <c:v>52.083333333333336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13-23DC-486E-BF27-BCD6DE95E16C}"/>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2.0833333333333335</c:v>
                </c:pt>
                <c:pt idx="3">
                  <c:v>0</c:v>
                </c:pt>
                <c:pt idx="4">
                  <c:v>31.25</c:v>
                </c:pt>
                <c:pt idx="5">
                  <c:v>39.583333333333336</c:v>
                </c:pt>
                <c:pt idx="6">
                  <c:v>25</c:v>
                </c:pt>
                <c:pt idx="7">
                  <c:v>2.0833333333333335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3DC-486E-BF27-BCD6DE95E16C}"/>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0</c:v>
                </c:pt>
                <c:pt idx="3">
                  <c:v>2.0833333333333335</c:v>
                </c:pt>
                <c:pt idx="4">
                  <c:v>0</c:v>
                </c:pt>
                <c:pt idx="5">
                  <c:v>8.3333333333333339</c:v>
                </c:pt>
                <c:pt idx="6">
                  <c:v>41.666666666666664</c:v>
                </c:pt>
                <c:pt idx="7">
                  <c:v>43.75</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23DC-486E-BF27-BCD6DE95E16C}"/>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16.666666666666668</c:v>
                </c:pt>
                <c:pt idx="4">
                  <c:v>0</c:v>
                </c:pt>
                <c:pt idx="5">
                  <c:v>16.666666666666668</c:v>
                </c:pt>
                <c:pt idx="6">
                  <c:v>25</c:v>
                </c:pt>
                <c:pt idx="7">
                  <c:v>27.083333333333332</c:v>
                </c:pt>
                <c:pt idx="8">
                  <c:v>12.5</c:v>
                </c:pt>
                <c:pt idx="9">
                  <c:v>0</c:v>
                </c:pt>
                <c:pt idx="10">
                  <c:v>2.0833333333333335</c:v>
                </c:pt>
                <c:pt idx="11">
                  <c:v>0</c:v>
                </c:pt>
                <c:pt idx="12">
                  <c:v>0</c:v>
                </c:pt>
                <c:pt idx="13">
                  <c:v>0</c:v>
                </c:pt>
                <c:pt idx="14">
                  <c:v>0</c:v>
                </c:pt>
                <c:pt idx="15">
                  <c:v>0</c:v>
                </c:pt>
              </c:numCache>
            </c:numRef>
          </c:val>
          <c:extLst>
            <c:ext xmlns:c16="http://schemas.microsoft.com/office/drawing/2014/chart" uri="{C3380CC4-5D6E-409C-BE32-E72D297353CC}">
              <c16:uniqueId val="{00000016-23DC-486E-BF27-BCD6DE95E16C}"/>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52.083333333333336</c:v>
                </c:pt>
                <c:pt idx="2">
                  <c:v>0</c:v>
                </c:pt>
                <c:pt idx="3">
                  <c:v>16.666666666666668</c:v>
                </c:pt>
                <c:pt idx="4">
                  <c:v>20.833333333333332</c:v>
                </c:pt>
                <c:pt idx="5">
                  <c:v>8.3333333333333339</c:v>
                </c:pt>
                <c:pt idx="6">
                  <c:v>2.0833333333333335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23DC-486E-BF27-BCD6DE95E16C}"/>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0</c:v>
                </c:pt>
                <c:pt idx="6">
                  <c:v>2.3255813953488373</c:v>
                </c:pt>
                <c:pt idx="7">
                  <c:v>81.395348837209298</c:v>
                </c:pt>
                <c:pt idx="8">
                  <c:v>13.953488372093023</c:v>
                </c:pt>
                <c:pt idx="9">
                  <c:v>2.3255813953488373</c:v>
                </c:pt>
                <c:pt idx="10">
                  <c:v>0</c:v>
                </c:pt>
                <c:pt idx="11">
                  <c:v>0</c:v>
                </c:pt>
                <c:pt idx="12">
                  <c:v>0</c:v>
                </c:pt>
                <c:pt idx="13">
                  <c:v>0</c:v>
                </c:pt>
                <c:pt idx="14">
                  <c:v>0</c:v>
                </c:pt>
                <c:pt idx="15">
                  <c:v>0</c:v>
                </c:pt>
              </c:numCache>
            </c:numRef>
          </c:val>
          <c:extLst>
            <c:ext xmlns:c16="http://schemas.microsoft.com/office/drawing/2014/chart" uri="{C3380CC4-5D6E-409C-BE32-E72D297353CC}">
              <c16:uniqueId val="{00000000-B5DB-4FC5-9F12-E405449A6EDB}"/>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0</c:v>
                </c:pt>
                <c:pt idx="8">
                  <c:v>0</c:v>
                </c:pt>
                <c:pt idx="9">
                  <c:v>11.627906976744185</c:v>
                </c:pt>
                <c:pt idx="10">
                  <c:v>88.372093023255815</c:v>
                </c:pt>
                <c:pt idx="11">
                  <c:v>0</c:v>
                </c:pt>
                <c:pt idx="12">
                  <c:v>0</c:v>
                </c:pt>
                <c:pt idx="13">
                  <c:v>0</c:v>
                </c:pt>
                <c:pt idx="14">
                  <c:v>0</c:v>
                </c:pt>
                <c:pt idx="15">
                  <c:v>0</c:v>
                </c:pt>
              </c:numCache>
            </c:numRef>
          </c:val>
          <c:extLst>
            <c:ext xmlns:c16="http://schemas.microsoft.com/office/drawing/2014/chart" uri="{C3380CC4-5D6E-409C-BE32-E72D297353CC}">
              <c16:uniqueId val="{00000001-B5DB-4FC5-9F12-E405449A6EDB}"/>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2.3255813953488373</c:v>
                </c:pt>
                <c:pt idx="4">
                  <c:v>0</c:v>
                </c:pt>
                <c:pt idx="5">
                  <c:v>25.581395348837209</c:v>
                </c:pt>
                <c:pt idx="6">
                  <c:v>69.767441860465112</c:v>
                </c:pt>
                <c:pt idx="7">
                  <c:v>0</c:v>
                </c:pt>
                <c:pt idx="8">
                  <c:v>0</c:v>
                </c:pt>
                <c:pt idx="9">
                  <c:v>0</c:v>
                </c:pt>
                <c:pt idx="10">
                  <c:v>0</c:v>
                </c:pt>
                <c:pt idx="11">
                  <c:v>0</c:v>
                </c:pt>
                <c:pt idx="12">
                  <c:v>2.3255813953488373</c:v>
                </c:pt>
                <c:pt idx="13">
                  <c:v>0</c:v>
                </c:pt>
                <c:pt idx="14">
                  <c:v>0</c:v>
                </c:pt>
                <c:pt idx="15">
                  <c:v>0</c:v>
                </c:pt>
              </c:numCache>
            </c:numRef>
          </c:val>
          <c:extLst>
            <c:ext xmlns:c16="http://schemas.microsoft.com/office/drawing/2014/chart" uri="{C3380CC4-5D6E-409C-BE32-E72D297353CC}">
              <c16:uniqueId val="{00000002-B5DB-4FC5-9F12-E405449A6EDB}"/>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4.6511627906976747</c:v>
                </c:pt>
                <c:pt idx="5">
                  <c:v>0</c:v>
                </c:pt>
                <c:pt idx="6">
                  <c:v>9.3023255813953494</c:v>
                </c:pt>
                <c:pt idx="7">
                  <c:v>62.790697674418603</c:v>
                </c:pt>
                <c:pt idx="8">
                  <c:v>23.255813953488371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B5DB-4FC5-9F12-E405449A6EDB}"/>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0</c:v>
                </c:pt>
                <c:pt idx="7">
                  <c:v>2.3255813953488373</c:v>
                </c:pt>
                <c:pt idx="8">
                  <c:v>0</c:v>
                </c:pt>
                <c:pt idx="9">
                  <c:v>0</c:v>
                </c:pt>
                <c:pt idx="10">
                  <c:v>97.674418604651166</c:v>
                </c:pt>
                <c:pt idx="11">
                  <c:v>0</c:v>
                </c:pt>
                <c:pt idx="12">
                  <c:v>0</c:v>
                </c:pt>
                <c:pt idx="13">
                  <c:v>0</c:v>
                </c:pt>
                <c:pt idx="14">
                  <c:v>0</c:v>
                </c:pt>
                <c:pt idx="15">
                  <c:v>0</c:v>
                </c:pt>
              </c:numCache>
            </c:numRef>
          </c:val>
          <c:extLst>
            <c:ext xmlns:c16="http://schemas.microsoft.com/office/drawing/2014/chart" uri="{C3380CC4-5D6E-409C-BE32-E72D297353CC}">
              <c16:uniqueId val="{00000004-B5DB-4FC5-9F12-E405449A6EDB}"/>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0</c:v>
                </c:pt>
                <c:pt idx="7">
                  <c:v>0</c:v>
                </c:pt>
                <c:pt idx="8">
                  <c:v>0</c:v>
                </c:pt>
                <c:pt idx="9">
                  <c:v>0</c:v>
                </c:pt>
                <c:pt idx="10">
                  <c:v>2.3255813953488373</c:v>
                </c:pt>
                <c:pt idx="11">
                  <c:v>0</c:v>
                </c:pt>
                <c:pt idx="12">
                  <c:v>97.674418604651166</c:v>
                </c:pt>
                <c:pt idx="13">
                  <c:v>0</c:v>
                </c:pt>
                <c:pt idx="14">
                  <c:v>0</c:v>
                </c:pt>
                <c:pt idx="15">
                  <c:v>0</c:v>
                </c:pt>
              </c:numCache>
            </c:numRef>
          </c:val>
          <c:extLst>
            <c:ext xmlns:c16="http://schemas.microsoft.com/office/drawing/2014/chart" uri="{C3380CC4-5D6E-409C-BE32-E72D297353CC}">
              <c16:uniqueId val="{00000005-B5DB-4FC5-9F12-E405449A6EDB}"/>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4.6511627906976747</c:v>
                </c:pt>
                <c:pt idx="3">
                  <c:v>0</c:v>
                </c:pt>
                <c:pt idx="4">
                  <c:v>0</c:v>
                </c:pt>
                <c:pt idx="5">
                  <c:v>23.255813953488371</c:v>
                </c:pt>
                <c:pt idx="6">
                  <c:v>58.139534883720927</c:v>
                </c:pt>
                <c:pt idx="7">
                  <c:v>11.627906976744185</c:v>
                </c:pt>
                <c:pt idx="8">
                  <c:v>2.3255813953488373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B5DB-4FC5-9F12-E405449A6EDB}"/>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2.3255813953488373</c:v>
                </c:pt>
                <c:pt idx="3">
                  <c:v>0</c:v>
                </c:pt>
                <c:pt idx="4">
                  <c:v>0</c:v>
                </c:pt>
                <c:pt idx="5">
                  <c:v>2.3255813953488373</c:v>
                </c:pt>
                <c:pt idx="6">
                  <c:v>0</c:v>
                </c:pt>
                <c:pt idx="7">
                  <c:v>6.9767441860465116</c:v>
                </c:pt>
                <c:pt idx="8">
                  <c:v>65.116279069767444</c:v>
                </c:pt>
                <c:pt idx="9">
                  <c:v>23.255813953488371</c:v>
                </c:pt>
                <c:pt idx="10">
                  <c:v>0</c:v>
                </c:pt>
                <c:pt idx="11">
                  <c:v>0</c:v>
                </c:pt>
                <c:pt idx="12">
                  <c:v>0</c:v>
                </c:pt>
                <c:pt idx="13">
                  <c:v>0</c:v>
                </c:pt>
                <c:pt idx="14">
                  <c:v>0</c:v>
                </c:pt>
                <c:pt idx="15">
                  <c:v>0</c:v>
                </c:pt>
              </c:numCache>
            </c:numRef>
          </c:val>
          <c:extLst>
            <c:ext xmlns:c16="http://schemas.microsoft.com/office/drawing/2014/chart" uri="{C3380CC4-5D6E-409C-BE32-E72D297353CC}">
              <c16:uniqueId val="{00000008-B5DB-4FC5-9F12-E405449A6EDB}"/>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4.6511627906976747</c:v>
                </c:pt>
                <c:pt idx="5">
                  <c:v>0</c:v>
                </c:pt>
                <c:pt idx="6">
                  <c:v>0</c:v>
                </c:pt>
                <c:pt idx="7">
                  <c:v>0</c:v>
                </c:pt>
                <c:pt idx="8">
                  <c:v>0</c:v>
                </c:pt>
                <c:pt idx="9">
                  <c:v>0</c:v>
                </c:pt>
                <c:pt idx="10">
                  <c:v>4.6511627906976747</c:v>
                </c:pt>
                <c:pt idx="11">
                  <c:v>16.279069767441861</c:v>
                </c:pt>
                <c:pt idx="12">
                  <c:v>55.813953488372093</c:v>
                </c:pt>
                <c:pt idx="13">
                  <c:v>18.604651162790699</c:v>
                </c:pt>
                <c:pt idx="14">
                  <c:v>0</c:v>
                </c:pt>
                <c:pt idx="15">
                  <c:v>0</c:v>
                </c:pt>
              </c:numCache>
            </c:numRef>
          </c:val>
          <c:extLst>
            <c:ext xmlns:c16="http://schemas.microsoft.com/office/drawing/2014/chart" uri="{C3380CC4-5D6E-409C-BE32-E72D297353CC}">
              <c16:uniqueId val="{00000009-B5DB-4FC5-9F12-E405449A6EDB}"/>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0</c:v>
                </c:pt>
                <c:pt idx="3">
                  <c:v>0</c:v>
                </c:pt>
                <c:pt idx="4">
                  <c:v>2.3255813953488373</c:v>
                </c:pt>
                <c:pt idx="5">
                  <c:v>0</c:v>
                </c:pt>
                <c:pt idx="6">
                  <c:v>0</c:v>
                </c:pt>
                <c:pt idx="7">
                  <c:v>2.3255813953488373</c:v>
                </c:pt>
                <c:pt idx="8">
                  <c:v>48.837209302325583</c:v>
                </c:pt>
                <c:pt idx="9">
                  <c:v>37.209302325581397</c:v>
                </c:pt>
                <c:pt idx="10">
                  <c:v>6.9767441860465116</c:v>
                </c:pt>
                <c:pt idx="11">
                  <c:v>0</c:v>
                </c:pt>
                <c:pt idx="12">
                  <c:v>0</c:v>
                </c:pt>
                <c:pt idx="13">
                  <c:v>0</c:v>
                </c:pt>
                <c:pt idx="14">
                  <c:v>0</c:v>
                </c:pt>
                <c:pt idx="15">
                  <c:v>2.3255813953488373</c:v>
                </c:pt>
              </c:numCache>
            </c:numRef>
          </c:val>
          <c:extLst>
            <c:ext xmlns:c16="http://schemas.microsoft.com/office/drawing/2014/chart" uri="{C3380CC4-5D6E-409C-BE32-E72D297353CC}">
              <c16:uniqueId val="{0000000A-B5DB-4FC5-9F12-E405449A6EDB}"/>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0</c:v>
                </c:pt>
                <c:pt idx="8">
                  <c:v>0</c:v>
                </c:pt>
                <c:pt idx="9">
                  <c:v>0</c:v>
                </c:pt>
                <c:pt idx="10">
                  <c:v>4.6511627906976747</c:v>
                </c:pt>
                <c:pt idx="11">
                  <c:v>65.116279069767444</c:v>
                </c:pt>
                <c:pt idx="12">
                  <c:v>16.279069767441861</c:v>
                </c:pt>
                <c:pt idx="13">
                  <c:v>11.627906976744185</c:v>
                </c:pt>
                <c:pt idx="14">
                  <c:v>2.3255813953488373</c:v>
                </c:pt>
                <c:pt idx="15">
                  <c:v>0</c:v>
                </c:pt>
              </c:numCache>
            </c:numRef>
          </c:val>
          <c:extLst>
            <c:ext xmlns:c16="http://schemas.microsoft.com/office/drawing/2014/chart" uri="{C3380CC4-5D6E-409C-BE32-E72D297353CC}">
              <c16:uniqueId val="{0000000B-B5DB-4FC5-9F12-E405449A6EDB}"/>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88.372093023255815</c:v>
                </c:pt>
                <c:pt idx="3">
                  <c:v>0</c:v>
                </c:pt>
                <c:pt idx="4">
                  <c:v>2.3255813953488373</c:v>
                </c:pt>
                <c:pt idx="5">
                  <c:v>0</c:v>
                </c:pt>
                <c:pt idx="6">
                  <c:v>0</c:v>
                </c:pt>
                <c:pt idx="7">
                  <c:v>0</c:v>
                </c:pt>
                <c:pt idx="8">
                  <c:v>4.6511627906976747</c:v>
                </c:pt>
                <c:pt idx="9">
                  <c:v>2.3255813953488373</c:v>
                </c:pt>
                <c:pt idx="10">
                  <c:v>2.3255813953488373</c:v>
                </c:pt>
                <c:pt idx="11">
                  <c:v>0</c:v>
                </c:pt>
                <c:pt idx="12">
                  <c:v>0</c:v>
                </c:pt>
                <c:pt idx="13">
                  <c:v>0</c:v>
                </c:pt>
                <c:pt idx="14">
                  <c:v>0</c:v>
                </c:pt>
                <c:pt idx="15">
                  <c:v>0</c:v>
                </c:pt>
              </c:numCache>
            </c:numRef>
          </c:val>
          <c:extLst>
            <c:ext xmlns:c16="http://schemas.microsoft.com/office/drawing/2014/chart" uri="{C3380CC4-5D6E-409C-BE32-E72D297353CC}">
              <c16:uniqueId val="{0000000C-B5DB-4FC5-9F12-E405449A6EDB}"/>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4.6511627906976747</c:v>
                </c:pt>
                <c:pt idx="2">
                  <c:v>0</c:v>
                </c:pt>
                <c:pt idx="3">
                  <c:v>0</c:v>
                </c:pt>
                <c:pt idx="4">
                  <c:v>2.3255813953488373</c:v>
                </c:pt>
                <c:pt idx="5">
                  <c:v>37.209302325581397</c:v>
                </c:pt>
                <c:pt idx="6">
                  <c:v>55.813953488372093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B5DB-4FC5-9F12-E405449A6EDB}"/>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2.3255813953488373</c:v>
                </c:pt>
                <c:pt idx="2">
                  <c:v>0</c:v>
                </c:pt>
                <c:pt idx="3">
                  <c:v>0</c:v>
                </c:pt>
                <c:pt idx="4">
                  <c:v>6.9767441860465116</c:v>
                </c:pt>
                <c:pt idx="5">
                  <c:v>37.209302325581397</c:v>
                </c:pt>
                <c:pt idx="6">
                  <c:v>48.837209302325583</c:v>
                </c:pt>
                <c:pt idx="7">
                  <c:v>4.6511627906976747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B5DB-4FC5-9F12-E405449A6EDB}"/>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2.3255813953488373</c:v>
                </c:pt>
                <c:pt idx="2">
                  <c:v>2.3255813953488373</c:v>
                </c:pt>
                <c:pt idx="3">
                  <c:v>9.3023255813953494</c:v>
                </c:pt>
                <c:pt idx="4">
                  <c:v>65.116279069767444</c:v>
                </c:pt>
                <c:pt idx="5">
                  <c:v>20.930232558139537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B5DB-4FC5-9F12-E405449A6EDB}"/>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11.627906976744185</c:v>
                </c:pt>
                <c:pt idx="3">
                  <c:v>0</c:v>
                </c:pt>
                <c:pt idx="4">
                  <c:v>13.953488372093023</c:v>
                </c:pt>
                <c:pt idx="5">
                  <c:v>2.3255813953488373</c:v>
                </c:pt>
                <c:pt idx="6">
                  <c:v>6.9767441860465116</c:v>
                </c:pt>
                <c:pt idx="7">
                  <c:v>6.9767441860465116</c:v>
                </c:pt>
                <c:pt idx="8">
                  <c:v>23.255813953488371</c:v>
                </c:pt>
                <c:pt idx="9">
                  <c:v>27.906976744186046</c:v>
                </c:pt>
                <c:pt idx="10">
                  <c:v>6.9767441860465116</c:v>
                </c:pt>
                <c:pt idx="11">
                  <c:v>0</c:v>
                </c:pt>
                <c:pt idx="12">
                  <c:v>0</c:v>
                </c:pt>
                <c:pt idx="13">
                  <c:v>0</c:v>
                </c:pt>
                <c:pt idx="14">
                  <c:v>0</c:v>
                </c:pt>
                <c:pt idx="15">
                  <c:v>0</c:v>
                </c:pt>
              </c:numCache>
            </c:numRef>
          </c:val>
          <c:extLst>
            <c:ext xmlns:c16="http://schemas.microsoft.com/office/drawing/2014/chart" uri="{C3380CC4-5D6E-409C-BE32-E72D297353CC}">
              <c16:uniqueId val="{00000010-B5DB-4FC5-9F12-E405449A6EDB}"/>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0</c:v>
                </c:pt>
                <c:pt idx="2">
                  <c:v>0</c:v>
                </c:pt>
                <c:pt idx="3">
                  <c:v>0</c:v>
                </c:pt>
                <c:pt idx="4">
                  <c:v>0</c:v>
                </c:pt>
                <c:pt idx="5">
                  <c:v>9.3023255813953494</c:v>
                </c:pt>
                <c:pt idx="6">
                  <c:v>41.860465116279073</c:v>
                </c:pt>
                <c:pt idx="7">
                  <c:v>23.255813953488371</c:v>
                </c:pt>
                <c:pt idx="8">
                  <c:v>20.930232558139537</c:v>
                </c:pt>
                <c:pt idx="9">
                  <c:v>4.6511627906976747</c:v>
                </c:pt>
                <c:pt idx="10">
                  <c:v>0</c:v>
                </c:pt>
                <c:pt idx="11">
                  <c:v>0</c:v>
                </c:pt>
                <c:pt idx="12">
                  <c:v>0</c:v>
                </c:pt>
                <c:pt idx="13">
                  <c:v>0</c:v>
                </c:pt>
                <c:pt idx="14">
                  <c:v>0</c:v>
                </c:pt>
                <c:pt idx="15">
                  <c:v>0</c:v>
                </c:pt>
              </c:numCache>
            </c:numRef>
          </c:val>
          <c:extLst>
            <c:ext xmlns:c16="http://schemas.microsoft.com/office/drawing/2014/chart" uri="{C3380CC4-5D6E-409C-BE32-E72D297353CC}">
              <c16:uniqueId val="{00000011-B5DB-4FC5-9F12-E405449A6EDB}"/>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0</c:v>
                </c:pt>
                <c:pt idx="5">
                  <c:v>0</c:v>
                </c:pt>
                <c:pt idx="6">
                  <c:v>30.232558139534884</c:v>
                </c:pt>
                <c:pt idx="7">
                  <c:v>44.186046511627907</c:v>
                </c:pt>
                <c:pt idx="8">
                  <c:v>18.604651162790699</c:v>
                </c:pt>
                <c:pt idx="9">
                  <c:v>6.9767441860465116</c:v>
                </c:pt>
                <c:pt idx="10">
                  <c:v>0</c:v>
                </c:pt>
                <c:pt idx="11">
                  <c:v>0</c:v>
                </c:pt>
                <c:pt idx="12">
                  <c:v>0</c:v>
                </c:pt>
                <c:pt idx="13">
                  <c:v>0</c:v>
                </c:pt>
                <c:pt idx="14">
                  <c:v>0</c:v>
                </c:pt>
                <c:pt idx="15">
                  <c:v>0</c:v>
                </c:pt>
              </c:numCache>
            </c:numRef>
          </c:val>
          <c:extLst>
            <c:ext xmlns:c16="http://schemas.microsoft.com/office/drawing/2014/chart" uri="{C3380CC4-5D6E-409C-BE32-E72D297353CC}">
              <c16:uniqueId val="{00000012-B5DB-4FC5-9F12-E405449A6EDB}"/>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0</c:v>
                </c:pt>
                <c:pt idx="5">
                  <c:v>0</c:v>
                </c:pt>
                <c:pt idx="6">
                  <c:v>11.627906976744185</c:v>
                </c:pt>
                <c:pt idx="7">
                  <c:v>25.581395348837209</c:v>
                </c:pt>
                <c:pt idx="8">
                  <c:v>23.255813953488371</c:v>
                </c:pt>
                <c:pt idx="9">
                  <c:v>13.953488372093023</c:v>
                </c:pt>
                <c:pt idx="10">
                  <c:v>4.6511627906976747</c:v>
                </c:pt>
                <c:pt idx="11">
                  <c:v>20.930232558139537</c:v>
                </c:pt>
                <c:pt idx="12">
                  <c:v>0</c:v>
                </c:pt>
                <c:pt idx="13">
                  <c:v>0</c:v>
                </c:pt>
                <c:pt idx="14">
                  <c:v>0</c:v>
                </c:pt>
                <c:pt idx="15">
                  <c:v>0</c:v>
                </c:pt>
              </c:numCache>
            </c:numRef>
          </c:val>
          <c:extLst>
            <c:ext xmlns:c16="http://schemas.microsoft.com/office/drawing/2014/chart" uri="{C3380CC4-5D6E-409C-BE32-E72D297353CC}">
              <c16:uniqueId val="{00000013-B5DB-4FC5-9F12-E405449A6EDB}"/>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2.3255813953488373</c:v>
                </c:pt>
                <c:pt idx="4">
                  <c:v>0</c:v>
                </c:pt>
                <c:pt idx="5">
                  <c:v>2.3255813953488373</c:v>
                </c:pt>
                <c:pt idx="6">
                  <c:v>2.3255813953488373</c:v>
                </c:pt>
                <c:pt idx="7">
                  <c:v>0</c:v>
                </c:pt>
                <c:pt idx="8">
                  <c:v>6.9767441860465116</c:v>
                </c:pt>
                <c:pt idx="9">
                  <c:v>86.04651162790698</c:v>
                </c:pt>
                <c:pt idx="10">
                  <c:v>0</c:v>
                </c:pt>
                <c:pt idx="11">
                  <c:v>0</c:v>
                </c:pt>
                <c:pt idx="12">
                  <c:v>0</c:v>
                </c:pt>
                <c:pt idx="13">
                  <c:v>0</c:v>
                </c:pt>
                <c:pt idx="14">
                  <c:v>0</c:v>
                </c:pt>
                <c:pt idx="15">
                  <c:v>0</c:v>
                </c:pt>
              </c:numCache>
            </c:numRef>
          </c:val>
          <c:extLst>
            <c:ext xmlns:c16="http://schemas.microsoft.com/office/drawing/2014/chart" uri="{C3380CC4-5D6E-409C-BE32-E72D297353CC}">
              <c16:uniqueId val="{00000014-B5DB-4FC5-9F12-E405449A6EDB}"/>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2.3255813953488373</c:v>
                </c:pt>
                <c:pt idx="3">
                  <c:v>0</c:v>
                </c:pt>
                <c:pt idx="4">
                  <c:v>2.3255813953488373</c:v>
                </c:pt>
                <c:pt idx="5">
                  <c:v>20.930232558139537</c:v>
                </c:pt>
                <c:pt idx="6">
                  <c:v>37.209302325581397</c:v>
                </c:pt>
                <c:pt idx="7">
                  <c:v>32.558139534883722</c:v>
                </c:pt>
                <c:pt idx="8">
                  <c:v>2.3255813953488373</c:v>
                </c:pt>
                <c:pt idx="9">
                  <c:v>0</c:v>
                </c:pt>
                <c:pt idx="10">
                  <c:v>0</c:v>
                </c:pt>
                <c:pt idx="11">
                  <c:v>2.3255813953488373</c:v>
                </c:pt>
                <c:pt idx="12">
                  <c:v>0</c:v>
                </c:pt>
                <c:pt idx="13">
                  <c:v>0</c:v>
                </c:pt>
                <c:pt idx="14">
                  <c:v>0</c:v>
                </c:pt>
                <c:pt idx="15">
                  <c:v>0</c:v>
                </c:pt>
              </c:numCache>
            </c:numRef>
          </c:val>
          <c:extLst>
            <c:ext xmlns:c16="http://schemas.microsoft.com/office/drawing/2014/chart" uri="{C3380CC4-5D6E-409C-BE32-E72D297353CC}">
              <c16:uniqueId val="{00000015-B5DB-4FC5-9F12-E405449A6EDB}"/>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11.627906976744185</c:v>
                </c:pt>
                <c:pt idx="6">
                  <c:v>53.488372093023258</c:v>
                </c:pt>
                <c:pt idx="7">
                  <c:v>32.558139534883722</c:v>
                </c:pt>
                <c:pt idx="8">
                  <c:v>0</c:v>
                </c:pt>
                <c:pt idx="9">
                  <c:v>0</c:v>
                </c:pt>
                <c:pt idx="10">
                  <c:v>0</c:v>
                </c:pt>
                <c:pt idx="11">
                  <c:v>2.3255813953488373</c:v>
                </c:pt>
                <c:pt idx="12">
                  <c:v>0</c:v>
                </c:pt>
                <c:pt idx="13">
                  <c:v>0</c:v>
                </c:pt>
                <c:pt idx="14">
                  <c:v>0</c:v>
                </c:pt>
                <c:pt idx="15">
                  <c:v>0</c:v>
                </c:pt>
              </c:numCache>
            </c:numRef>
          </c:val>
          <c:extLst>
            <c:ext xmlns:c16="http://schemas.microsoft.com/office/drawing/2014/chart" uri="{C3380CC4-5D6E-409C-BE32-E72D297353CC}">
              <c16:uniqueId val="{00000016-B5DB-4FC5-9F12-E405449A6EDB}"/>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90.697674418604649</c:v>
                </c:pt>
                <c:pt idx="4">
                  <c:v>0</c:v>
                </c:pt>
                <c:pt idx="5">
                  <c:v>6.9767441860465116</c:v>
                </c:pt>
                <c:pt idx="6">
                  <c:v>0</c:v>
                </c:pt>
                <c:pt idx="7">
                  <c:v>0</c:v>
                </c:pt>
                <c:pt idx="8">
                  <c:v>0</c:v>
                </c:pt>
                <c:pt idx="9">
                  <c:v>0</c:v>
                </c:pt>
                <c:pt idx="10">
                  <c:v>0</c:v>
                </c:pt>
                <c:pt idx="11">
                  <c:v>0</c:v>
                </c:pt>
                <c:pt idx="12">
                  <c:v>2.3255813953488373</c:v>
                </c:pt>
                <c:pt idx="13">
                  <c:v>0</c:v>
                </c:pt>
                <c:pt idx="14">
                  <c:v>0</c:v>
                </c:pt>
                <c:pt idx="15">
                  <c:v>0</c:v>
                </c:pt>
              </c:numCache>
            </c:numRef>
          </c:val>
          <c:extLst>
            <c:ext xmlns:c16="http://schemas.microsoft.com/office/drawing/2014/chart" uri="{C3380CC4-5D6E-409C-BE32-E72D297353CC}">
              <c16:uniqueId val="{00000017-B5DB-4FC5-9F12-E405449A6EDB}"/>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76.744186046511629</c:v>
                </c:pt>
                <c:pt idx="2">
                  <c:v>0</c:v>
                </c:pt>
                <c:pt idx="3">
                  <c:v>6.9767441860465116</c:v>
                </c:pt>
                <c:pt idx="4">
                  <c:v>11.627906976744185</c:v>
                </c:pt>
                <c:pt idx="5">
                  <c:v>2.3255813953488373</c:v>
                </c:pt>
                <c:pt idx="6">
                  <c:v>2.3255813953488373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C8E-4CA9-959D-DCC8A7417B8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c:v>
                </c:pt>
                <c:pt idx="6">
                  <c:v>0</c:v>
                </c:pt>
                <c:pt idx="7">
                  <c:v>0</c:v>
                </c:pt>
                <c:pt idx="8">
                  <c:v>33.333333333333336</c:v>
                </c:pt>
                <c:pt idx="9">
                  <c:v>66.666666666666671</c:v>
                </c:pt>
                <c:pt idx="10">
                  <c:v>0</c:v>
                </c:pt>
                <c:pt idx="11">
                  <c:v>0</c:v>
                </c:pt>
                <c:pt idx="12">
                  <c:v>0</c:v>
                </c:pt>
                <c:pt idx="13">
                  <c:v>0</c:v>
                </c:pt>
                <c:pt idx="14">
                  <c:v>0</c:v>
                </c:pt>
                <c:pt idx="15">
                  <c:v>0</c:v>
                </c:pt>
              </c:numCache>
            </c:numRef>
          </c:val>
          <c:extLst>
            <c:ext xmlns:c16="http://schemas.microsoft.com/office/drawing/2014/chart" uri="{C3380CC4-5D6E-409C-BE32-E72D297353CC}">
              <c16:uniqueId val="{00000000-8C37-4322-B314-EDAFC26F91B3}"/>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8C37-4322-B314-EDAFC26F91B3}"/>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0</c:v>
                </c:pt>
                <c:pt idx="4">
                  <c:v>0</c:v>
                </c:pt>
                <c:pt idx="5">
                  <c:v>0</c:v>
                </c:pt>
                <c:pt idx="6">
                  <c:v>0</c:v>
                </c:pt>
                <c:pt idx="7">
                  <c:v>33.333333333333336</c:v>
                </c:pt>
                <c:pt idx="8">
                  <c:v>0</c:v>
                </c:pt>
                <c:pt idx="9">
                  <c:v>0</c:v>
                </c:pt>
                <c:pt idx="10">
                  <c:v>33.333333333333336</c:v>
                </c:pt>
                <c:pt idx="11">
                  <c:v>0</c:v>
                </c:pt>
                <c:pt idx="12">
                  <c:v>33.333333333333336</c:v>
                </c:pt>
                <c:pt idx="13">
                  <c:v>0</c:v>
                </c:pt>
                <c:pt idx="14">
                  <c:v>0</c:v>
                </c:pt>
                <c:pt idx="15">
                  <c:v>0</c:v>
                </c:pt>
              </c:numCache>
            </c:numRef>
          </c:val>
          <c:extLst>
            <c:ext xmlns:c16="http://schemas.microsoft.com/office/drawing/2014/chart" uri="{C3380CC4-5D6E-409C-BE32-E72D297353CC}">
              <c16:uniqueId val="{00000002-8C37-4322-B314-EDAFC26F91B3}"/>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0</c:v>
                </c:pt>
                <c:pt idx="9">
                  <c:v>0</c:v>
                </c:pt>
                <c:pt idx="10">
                  <c:v>33.333333333333336</c:v>
                </c:pt>
                <c:pt idx="11">
                  <c:v>0</c:v>
                </c:pt>
                <c:pt idx="12">
                  <c:v>33.333333333333336</c:v>
                </c:pt>
                <c:pt idx="13">
                  <c:v>33.333333333333336</c:v>
                </c:pt>
                <c:pt idx="14">
                  <c:v>0</c:v>
                </c:pt>
                <c:pt idx="15">
                  <c:v>0</c:v>
                </c:pt>
              </c:numCache>
            </c:numRef>
          </c:val>
          <c:extLst>
            <c:ext xmlns:c16="http://schemas.microsoft.com/office/drawing/2014/chart" uri="{C3380CC4-5D6E-409C-BE32-E72D297353CC}">
              <c16:uniqueId val="{00000003-8C37-4322-B314-EDAFC26F91B3}"/>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c:v>
                </c:pt>
                <c:pt idx="5">
                  <c:v>0</c:v>
                </c:pt>
                <c:pt idx="6">
                  <c:v>0</c:v>
                </c:pt>
                <c:pt idx="7">
                  <c:v>0</c:v>
                </c:pt>
                <c:pt idx="8">
                  <c:v>33.333333333333336</c:v>
                </c:pt>
                <c:pt idx="9">
                  <c:v>0</c:v>
                </c:pt>
                <c:pt idx="10">
                  <c:v>66.666666666666671</c:v>
                </c:pt>
                <c:pt idx="11">
                  <c:v>0</c:v>
                </c:pt>
                <c:pt idx="12">
                  <c:v>0</c:v>
                </c:pt>
                <c:pt idx="13">
                  <c:v>0</c:v>
                </c:pt>
                <c:pt idx="14">
                  <c:v>0</c:v>
                </c:pt>
                <c:pt idx="15">
                  <c:v>0</c:v>
                </c:pt>
              </c:numCache>
            </c:numRef>
          </c:val>
          <c:extLst>
            <c:ext xmlns:c16="http://schemas.microsoft.com/office/drawing/2014/chart" uri="{C3380CC4-5D6E-409C-BE32-E72D297353CC}">
              <c16:uniqueId val="{00000004-8C37-4322-B314-EDAFC26F91B3}"/>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8C37-4322-B314-EDAFC26F91B3}"/>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c:v>
                </c:pt>
                <c:pt idx="3">
                  <c:v>0</c:v>
                </c:pt>
                <c:pt idx="4">
                  <c:v>0</c:v>
                </c:pt>
                <c:pt idx="5">
                  <c:v>0</c:v>
                </c:pt>
                <c:pt idx="6">
                  <c:v>0</c:v>
                </c:pt>
                <c:pt idx="7">
                  <c:v>0</c:v>
                </c:pt>
                <c:pt idx="8">
                  <c:v>33.333333333333336</c:v>
                </c:pt>
                <c:pt idx="9">
                  <c:v>0</c:v>
                </c:pt>
                <c:pt idx="10">
                  <c:v>33.333333333333336</c:v>
                </c:pt>
                <c:pt idx="11">
                  <c:v>33.333333333333336</c:v>
                </c:pt>
                <c:pt idx="12">
                  <c:v>0</c:v>
                </c:pt>
                <c:pt idx="13">
                  <c:v>0</c:v>
                </c:pt>
                <c:pt idx="14">
                  <c:v>0</c:v>
                </c:pt>
                <c:pt idx="15">
                  <c:v>0</c:v>
                </c:pt>
              </c:numCache>
            </c:numRef>
          </c:val>
          <c:extLst>
            <c:ext xmlns:c16="http://schemas.microsoft.com/office/drawing/2014/chart" uri="{C3380CC4-5D6E-409C-BE32-E72D297353CC}">
              <c16:uniqueId val="{00000006-8C37-4322-B314-EDAFC26F91B3}"/>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c:v>
                </c:pt>
                <c:pt idx="5">
                  <c:v>0</c:v>
                </c:pt>
                <c:pt idx="6">
                  <c:v>0</c:v>
                </c:pt>
                <c:pt idx="7">
                  <c:v>0</c:v>
                </c:pt>
                <c:pt idx="8">
                  <c:v>0</c:v>
                </c:pt>
                <c:pt idx="9">
                  <c:v>0</c:v>
                </c:pt>
                <c:pt idx="10">
                  <c:v>33.333333333333336</c:v>
                </c:pt>
                <c:pt idx="11">
                  <c:v>66.666666666666671</c:v>
                </c:pt>
                <c:pt idx="12">
                  <c:v>0</c:v>
                </c:pt>
                <c:pt idx="13">
                  <c:v>0</c:v>
                </c:pt>
                <c:pt idx="14">
                  <c:v>0</c:v>
                </c:pt>
                <c:pt idx="15">
                  <c:v>0</c:v>
                </c:pt>
              </c:numCache>
            </c:numRef>
          </c:val>
          <c:extLst>
            <c:ext xmlns:c16="http://schemas.microsoft.com/office/drawing/2014/chart" uri="{C3380CC4-5D6E-409C-BE32-E72D297353CC}">
              <c16:uniqueId val="{00000007-8C37-4322-B314-EDAFC26F91B3}"/>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0</c:v>
                </c:pt>
                <c:pt idx="5">
                  <c:v>0</c:v>
                </c:pt>
                <c:pt idx="6">
                  <c:v>0</c:v>
                </c:pt>
                <c:pt idx="7">
                  <c:v>0</c:v>
                </c:pt>
                <c:pt idx="8">
                  <c:v>33.333333333333336</c:v>
                </c:pt>
                <c:pt idx="9">
                  <c:v>33.333333333333336</c:v>
                </c:pt>
                <c:pt idx="10">
                  <c:v>0</c:v>
                </c:pt>
                <c:pt idx="11">
                  <c:v>33.333333333333336</c:v>
                </c:pt>
                <c:pt idx="12">
                  <c:v>0</c:v>
                </c:pt>
                <c:pt idx="13">
                  <c:v>0</c:v>
                </c:pt>
                <c:pt idx="14">
                  <c:v>0</c:v>
                </c:pt>
                <c:pt idx="15">
                  <c:v>0</c:v>
                </c:pt>
              </c:numCache>
            </c:numRef>
          </c:val>
          <c:extLst>
            <c:ext xmlns:c16="http://schemas.microsoft.com/office/drawing/2014/chart" uri="{C3380CC4-5D6E-409C-BE32-E72D297353CC}">
              <c16:uniqueId val="{00000008-8C37-4322-B314-EDAFC26F91B3}"/>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0</c:v>
                </c:pt>
                <c:pt idx="3">
                  <c:v>0</c:v>
                </c:pt>
                <c:pt idx="4">
                  <c:v>0</c:v>
                </c:pt>
                <c:pt idx="5">
                  <c:v>0</c:v>
                </c:pt>
                <c:pt idx="6">
                  <c:v>0</c:v>
                </c:pt>
                <c:pt idx="7">
                  <c:v>33.333333333333336</c:v>
                </c:pt>
                <c:pt idx="8">
                  <c:v>66.666666666666671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8C37-4322-B314-EDAFC26F91B3}"/>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0</c:v>
                </c:pt>
                <c:pt idx="6">
                  <c:v>0</c:v>
                </c:pt>
                <c:pt idx="7">
                  <c:v>0</c:v>
                </c:pt>
                <c:pt idx="8">
                  <c:v>0</c:v>
                </c:pt>
                <c:pt idx="9">
                  <c:v>0</c:v>
                </c:pt>
                <c:pt idx="10">
                  <c:v>33.333333333333336</c:v>
                </c:pt>
                <c:pt idx="11">
                  <c:v>33.333333333333336</c:v>
                </c:pt>
                <c:pt idx="12">
                  <c:v>33.333333333333336</c:v>
                </c:pt>
                <c:pt idx="13">
                  <c:v>0</c:v>
                </c:pt>
                <c:pt idx="14">
                  <c:v>0</c:v>
                </c:pt>
                <c:pt idx="15">
                  <c:v>0</c:v>
                </c:pt>
              </c:numCache>
            </c:numRef>
          </c:val>
          <c:extLst>
            <c:ext xmlns:c16="http://schemas.microsoft.com/office/drawing/2014/chart" uri="{C3380CC4-5D6E-409C-BE32-E72D297353CC}">
              <c16:uniqueId val="{0000000A-8C37-4322-B314-EDAFC26F91B3}"/>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66.666666666666671</c:v>
                </c:pt>
                <c:pt idx="3">
                  <c:v>0</c:v>
                </c:pt>
                <c:pt idx="4">
                  <c:v>0</c:v>
                </c:pt>
                <c:pt idx="5">
                  <c:v>0</c:v>
                </c:pt>
                <c:pt idx="6">
                  <c:v>0</c:v>
                </c:pt>
                <c:pt idx="7">
                  <c:v>33.333333333333336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8C37-4322-B314-EDAFC26F91B3}"/>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0</c:v>
                </c:pt>
                <c:pt idx="2">
                  <c:v>0</c:v>
                </c:pt>
                <c:pt idx="3">
                  <c:v>0</c:v>
                </c:pt>
                <c:pt idx="4">
                  <c:v>0</c:v>
                </c:pt>
                <c:pt idx="5">
                  <c:v>0</c:v>
                </c:pt>
                <c:pt idx="6">
                  <c:v>33.333333333333336</c:v>
                </c:pt>
                <c:pt idx="7">
                  <c:v>33.333333333333336</c:v>
                </c:pt>
                <c:pt idx="8">
                  <c:v>0</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0C-8C37-4322-B314-EDAFC26F91B3}"/>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0</c:v>
                </c:pt>
                <c:pt idx="2">
                  <c:v>0</c:v>
                </c:pt>
                <c:pt idx="3">
                  <c:v>0</c:v>
                </c:pt>
                <c:pt idx="4">
                  <c:v>0</c:v>
                </c:pt>
                <c:pt idx="5">
                  <c:v>0</c:v>
                </c:pt>
                <c:pt idx="6">
                  <c:v>33.333333333333336</c:v>
                </c:pt>
                <c:pt idx="7">
                  <c:v>33.333333333333336</c:v>
                </c:pt>
                <c:pt idx="8">
                  <c:v>0</c:v>
                </c:pt>
                <c:pt idx="9">
                  <c:v>0</c:v>
                </c:pt>
                <c:pt idx="10">
                  <c:v>33.333333333333336</c:v>
                </c:pt>
                <c:pt idx="11">
                  <c:v>0</c:v>
                </c:pt>
                <c:pt idx="12">
                  <c:v>0</c:v>
                </c:pt>
                <c:pt idx="13">
                  <c:v>0</c:v>
                </c:pt>
                <c:pt idx="14">
                  <c:v>0</c:v>
                </c:pt>
                <c:pt idx="15">
                  <c:v>0</c:v>
                </c:pt>
              </c:numCache>
            </c:numRef>
          </c:val>
          <c:extLst>
            <c:ext xmlns:c16="http://schemas.microsoft.com/office/drawing/2014/chart" uri="{C3380CC4-5D6E-409C-BE32-E72D297353CC}">
              <c16:uniqueId val="{0000000D-8C37-4322-B314-EDAFC26F91B3}"/>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0</c:v>
                </c:pt>
                <c:pt idx="2">
                  <c:v>0</c:v>
                </c:pt>
                <c:pt idx="3">
                  <c:v>0</c:v>
                </c:pt>
                <c:pt idx="4">
                  <c:v>0</c:v>
                </c:pt>
                <c:pt idx="5">
                  <c:v>33.333333333333336</c:v>
                </c:pt>
                <c:pt idx="6">
                  <c:v>33.333333333333336</c:v>
                </c:pt>
                <c:pt idx="7">
                  <c:v>0</c:v>
                </c:pt>
                <c:pt idx="8">
                  <c:v>0</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0E-8C37-4322-B314-EDAFC26F91B3}"/>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8C37-4322-B314-EDAFC26F91B3}"/>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33.333333333333336</c:v>
                </c:pt>
                <c:pt idx="2">
                  <c:v>0</c:v>
                </c:pt>
                <c:pt idx="3">
                  <c:v>0</c:v>
                </c:pt>
                <c:pt idx="4">
                  <c:v>0</c:v>
                </c:pt>
                <c:pt idx="5">
                  <c:v>0</c:v>
                </c:pt>
                <c:pt idx="6">
                  <c:v>0</c:v>
                </c:pt>
                <c:pt idx="7">
                  <c:v>0</c:v>
                </c:pt>
                <c:pt idx="8">
                  <c:v>66.666666666666671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8C37-4322-B314-EDAFC26F91B3}"/>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0</c:v>
                </c:pt>
                <c:pt idx="2">
                  <c:v>0</c:v>
                </c:pt>
                <c:pt idx="3">
                  <c:v>0</c:v>
                </c:pt>
                <c:pt idx="4">
                  <c:v>0</c:v>
                </c:pt>
                <c:pt idx="5">
                  <c:v>0</c:v>
                </c:pt>
                <c:pt idx="6">
                  <c:v>0</c:v>
                </c:pt>
                <c:pt idx="7">
                  <c:v>0</c:v>
                </c:pt>
                <c:pt idx="8">
                  <c:v>66.666666666666671</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11-8C37-4322-B314-EDAFC26F91B3}"/>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0</c:v>
                </c:pt>
                <c:pt idx="3">
                  <c:v>0</c:v>
                </c:pt>
                <c:pt idx="4">
                  <c:v>33.333333333333336</c:v>
                </c:pt>
                <c:pt idx="5">
                  <c:v>0</c:v>
                </c:pt>
                <c:pt idx="6">
                  <c:v>0</c:v>
                </c:pt>
                <c:pt idx="7">
                  <c:v>33.333333333333336</c:v>
                </c:pt>
                <c:pt idx="8">
                  <c:v>0</c:v>
                </c:pt>
                <c:pt idx="9">
                  <c:v>0</c:v>
                </c:pt>
                <c:pt idx="10">
                  <c:v>0</c:v>
                </c:pt>
                <c:pt idx="11">
                  <c:v>33.333333333333336</c:v>
                </c:pt>
                <c:pt idx="12">
                  <c:v>0</c:v>
                </c:pt>
                <c:pt idx="13">
                  <c:v>0</c:v>
                </c:pt>
                <c:pt idx="14">
                  <c:v>0</c:v>
                </c:pt>
                <c:pt idx="15">
                  <c:v>0</c:v>
                </c:pt>
              </c:numCache>
            </c:numRef>
          </c:val>
          <c:extLst>
            <c:ext xmlns:c16="http://schemas.microsoft.com/office/drawing/2014/chart" uri="{C3380CC4-5D6E-409C-BE32-E72D297353CC}">
              <c16:uniqueId val="{00000012-8C37-4322-B314-EDAFC26F91B3}"/>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33.333333333333336</c:v>
                </c:pt>
                <c:pt idx="2">
                  <c:v>0</c:v>
                </c:pt>
                <c:pt idx="3">
                  <c:v>0</c:v>
                </c:pt>
                <c:pt idx="4">
                  <c:v>33.333333333333336</c:v>
                </c:pt>
                <c:pt idx="5">
                  <c:v>0</c:v>
                </c:pt>
                <c:pt idx="6">
                  <c:v>0</c:v>
                </c:pt>
                <c:pt idx="7">
                  <c:v>0</c:v>
                </c:pt>
                <c:pt idx="8">
                  <c:v>0</c:v>
                </c:pt>
                <c:pt idx="9">
                  <c:v>33.333333333333336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13-8C37-4322-B314-EDAFC26F91B3}"/>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0</c:v>
                </c:pt>
                <c:pt idx="3">
                  <c:v>0</c:v>
                </c:pt>
                <c:pt idx="4">
                  <c:v>0</c:v>
                </c:pt>
                <c:pt idx="5">
                  <c:v>33.333333333333336</c:v>
                </c:pt>
                <c:pt idx="6">
                  <c:v>33.333333333333336</c:v>
                </c:pt>
                <c:pt idx="7">
                  <c:v>33.333333333333336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8C37-4322-B314-EDAFC26F91B3}"/>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0</c:v>
                </c:pt>
                <c:pt idx="3">
                  <c:v>0</c:v>
                </c:pt>
                <c:pt idx="4">
                  <c:v>33.333333333333336</c:v>
                </c:pt>
                <c:pt idx="5">
                  <c:v>33.333333333333336</c:v>
                </c:pt>
                <c:pt idx="6">
                  <c:v>0</c:v>
                </c:pt>
                <c:pt idx="7">
                  <c:v>0</c:v>
                </c:pt>
                <c:pt idx="8">
                  <c:v>0</c:v>
                </c:pt>
                <c:pt idx="9">
                  <c:v>0</c:v>
                </c:pt>
                <c:pt idx="10">
                  <c:v>0</c:v>
                </c:pt>
                <c:pt idx="11">
                  <c:v>33.333333333333336</c:v>
                </c:pt>
                <c:pt idx="12">
                  <c:v>0</c:v>
                </c:pt>
                <c:pt idx="13">
                  <c:v>0</c:v>
                </c:pt>
                <c:pt idx="14">
                  <c:v>0</c:v>
                </c:pt>
                <c:pt idx="15">
                  <c:v>0</c:v>
                </c:pt>
              </c:numCache>
            </c:numRef>
          </c:val>
          <c:extLst>
            <c:ext xmlns:c16="http://schemas.microsoft.com/office/drawing/2014/chart" uri="{C3380CC4-5D6E-409C-BE32-E72D297353CC}">
              <c16:uniqueId val="{00000015-8C37-4322-B314-EDAFC26F91B3}"/>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66.666666666666671</c:v>
                </c:pt>
                <c:pt idx="4">
                  <c:v>0</c:v>
                </c:pt>
                <c:pt idx="5">
                  <c:v>0</c:v>
                </c:pt>
                <c:pt idx="6">
                  <c:v>0</c:v>
                </c:pt>
                <c:pt idx="7">
                  <c:v>0</c:v>
                </c:pt>
                <c:pt idx="8">
                  <c:v>33.333333333333336</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C37-4322-B314-EDAFC26F91B3}"/>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C37-4322-B314-EDAFC26F91B3}"/>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HSC!$AD$3</c:f>
              <c:strCache>
                <c:ptCount val="1"/>
                <c:pt idx="0">
                  <c:v>Cefuroxim</c:v>
                </c:pt>
              </c:strCache>
            </c:strRef>
          </c:tx>
          <c:spPr>
            <a:solidFill>
              <a:srgbClr val="FFCC99"/>
            </a:solidFill>
          </c:spPr>
          <c:invertIfNegative val="0"/>
          <c:cat>
            <c:numRef>
              <c:f>HSC!$AC$4:$AC$19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HSC!$AD$4:$AD$19</c:f>
              <c:numCache>
                <c:formatCode>0.00</c:formatCode>
                <c:ptCount val="16"/>
                <c:pt idx="0">
                  <c:v>0</c:v>
                </c:pt>
                <c:pt idx="1">
                  <c:v>0</c:v>
                </c:pt>
                <c:pt idx="2">
                  <c:v>0</c:v>
                </c:pt>
                <c:pt idx="3">
                  <c:v>84.615384615384613</c:v>
                </c:pt>
                <c:pt idx="4">
                  <c:v>0</c:v>
                </c:pt>
                <c:pt idx="5">
                  <c:v>7.6923076923076925</c:v>
                </c:pt>
                <c:pt idx="6">
                  <c:v>7.6923076923076925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5379-4B2E-A0A7-67B1B8E9A1B1}"/>
            </c:ext>
          </c:extLst>
        </c:ser>
        <c:ser>
          <c:idx val="2"/>
          <c:order val="1"/>
          <c:tx>
            <c:strRef>
              <c:f>HSC!$AE$3</c:f>
              <c:strCache>
                <c:ptCount val="1"/>
                <c:pt idx="0">
                  <c:v>Moxifloxacin</c:v>
                </c:pt>
              </c:strCache>
            </c:strRef>
          </c:tx>
          <c:spPr>
            <a:solidFill>
              <a:srgbClr val="FF9900"/>
            </a:solidFill>
          </c:spPr>
          <c:invertIfNegative val="0"/>
          <c:cat>
            <c:numRef>
              <c:f>HSC!$AC$4:$AC$19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HSC!$AE$4:$AE$19</c:f>
              <c:numCache>
                <c:formatCode>0.00</c:formatCode>
                <c:ptCount val="16"/>
                <c:pt idx="0">
                  <c:v>0</c:v>
                </c:pt>
                <c:pt idx="1">
                  <c:v>23.076923076923077</c:v>
                </c:pt>
                <c:pt idx="2">
                  <c:v>7.6923076923076925</c:v>
                </c:pt>
                <c:pt idx="3">
                  <c:v>38.46153846153846</c:v>
                </c:pt>
                <c:pt idx="4">
                  <c:v>23.076923076923077</c:v>
                </c:pt>
                <c:pt idx="5">
                  <c:v>0</c:v>
                </c:pt>
                <c:pt idx="6">
                  <c:v>0</c:v>
                </c:pt>
                <c:pt idx="7">
                  <c:v>7.6923076923076925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5379-4B2E-A0A7-67B1B8E9A1B1}"/>
            </c:ext>
          </c:extLst>
        </c:ser>
        <c:ser>
          <c:idx val="3"/>
          <c:order val="2"/>
          <c:tx>
            <c:strRef>
              <c:f>HSC!$AF$3</c:f>
              <c:strCache>
                <c:ptCount val="1"/>
                <c:pt idx="0">
                  <c:v>Clindamycin</c:v>
                </c:pt>
              </c:strCache>
            </c:strRef>
          </c:tx>
          <c:spPr>
            <a:solidFill>
              <a:srgbClr val="00B050"/>
            </a:solidFill>
          </c:spPr>
          <c:invertIfNegative val="0"/>
          <c:cat>
            <c:numRef>
              <c:f>HSC!$AC$4:$AC$19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HSC!$AF$4:$AF$19</c:f>
              <c:numCache>
                <c:formatCode>0.00</c:formatCode>
                <c:ptCount val="16"/>
                <c:pt idx="0">
                  <c:v>0</c:v>
                </c:pt>
                <c:pt idx="1">
                  <c:v>53.846153846153847</c:v>
                </c:pt>
                <c:pt idx="2">
                  <c:v>30.76923076923077</c:v>
                </c:pt>
                <c:pt idx="3">
                  <c:v>0</c:v>
                </c:pt>
                <c:pt idx="4">
                  <c:v>0</c:v>
                </c:pt>
                <c:pt idx="5">
                  <c:v>0</c:v>
                </c:pt>
                <c:pt idx="6">
                  <c:v>0</c:v>
                </c:pt>
                <c:pt idx="7">
                  <c:v>0</c:v>
                </c:pt>
                <c:pt idx="8">
                  <c:v>7.6923076923076925</c:v>
                </c:pt>
                <c:pt idx="9">
                  <c:v>7.6923076923076925</c:v>
                </c:pt>
                <c:pt idx="10">
                  <c:v>0</c:v>
                </c:pt>
                <c:pt idx="11">
                  <c:v>0</c:v>
                </c:pt>
                <c:pt idx="12">
                  <c:v>0</c:v>
                </c:pt>
                <c:pt idx="13">
                  <c:v>0</c:v>
                </c:pt>
                <c:pt idx="14">
                  <c:v>0</c:v>
                </c:pt>
                <c:pt idx="15">
                  <c:v>0</c:v>
                </c:pt>
              </c:numCache>
            </c:numRef>
          </c:val>
          <c:extLst>
            <c:ext xmlns:c16="http://schemas.microsoft.com/office/drawing/2014/chart" uri="{C3380CC4-5D6E-409C-BE32-E72D297353CC}">
              <c16:uniqueId val="{00000002-5379-4B2E-A0A7-67B1B8E9A1B1}"/>
            </c:ext>
          </c:extLst>
        </c:ser>
        <c:ser>
          <c:idx val="4"/>
          <c:order val="3"/>
          <c:tx>
            <c:strRef>
              <c:f>HSC!$AG$3</c:f>
              <c:strCache>
                <c:ptCount val="1"/>
                <c:pt idx="0">
                  <c:v>Benzylpenicillin</c:v>
                </c:pt>
              </c:strCache>
            </c:strRef>
          </c:tx>
          <c:spPr>
            <a:solidFill>
              <a:srgbClr val="FF0000"/>
            </a:solidFill>
          </c:spPr>
          <c:invertIfNegative val="0"/>
          <c:cat>
            <c:numRef>
              <c:f>HSC!$AC$4:$AC$19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HSC!$AG$4:$AG$19</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5379-4B2E-A0A7-67B1B8E9A1B1}"/>
            </c:ext>
          </c:extLst>
        </c:ser>
        <c:ser>
          <c:idx val="6"/>
          <c:order val="4"/>
          <c:tx>
            <c:strRef>
              <c:f>HSC!$AH$3</c:f>
              <c:strCache>
                <c:ptCount val="1"/>
                <c:pt idx="0">
                  <c:v>Roxythromycin</c:v>
                </c:pt>
              </c:strCache>
            </c:strRef>
          </c:tx>
          <c:spPr>
            <a:solidFill>
              <a:srgbClr val="CC00CC"/>
            </a:solidFill>
          </c:spPr>
          <c:invertIfNegative val="0"/>
          <c:cat>
            <c:numRef>
              <c:f>HSC!$AC$4:$AC$19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HSC!$AH$4:$AH$19</c:f>
              <c:numCache>
                <c:formatCode>0.00</c:formatCode>
                <c:ptCount val="16"/>
                <c:pt idx="0">
                  <c:v>0</c:v>
                </c:pt>
                <c:pt idx="1">
                  <c:v>0</c:v>
                </c:pt>
                <c:pt idx="2">
                  <c:v>53.846153846153847</c:v>
                </c:pt>
                <c:pt idx="3">
                  <c:v>0</c:v>
                </c:pt>
                <c:pt idx="4">
                  <c:v>15.384615384615385</c:v>
                </c:pt>
                <c:pt idx="5">
                  <c:v>0</c:v>
                </c:pt>
                <c:pt idx="6">
                  <c:v>7.6923076923076925</c:v>
                </c:pt>
                <c:pt idx="7">
                  <c:v>0</c:v>
                </c:pt>
                <c:pt idx="8">
                  <c:v>7.6923076923076925</c:v>
                </c:pt>
                <c:pt idx="9">
                  <c:v>0</c:v>
                </c:pt>
                <c:pt idx="10">
                  <c:v>0</c:v>
                </c:pt>
                <c:pt idx="11">
                  <c:v>15.384615384615385</c:v>
                </c:pt>
                <c:pt idx="12">
                  <c:v>0</c:v>
                </c:pt>
                <c:pt idx="13">
                  <c:v>0</c:v>
                </c:pt>
                <c:pt idx="14">
                  <c:v>0</c:v>
                </c:pt>
                <c:pt idx="15">
                  <c:v>0</c:v>
                </c:pt>
              </c:numCache>
            </c:numRef>
          </c:val>
          <c:extLst>
            <c:ext xmlns:c16="http://schemas.microsoft.com/office/drawing/2014/chart" uri="{C3380CC4-5D6E-409C-BE32-E72D297353CC}">
              <c16:uniqueId val="{00000004-5379-4B2E-A0A7-67B1B8E9A1B1}"/>
            </c:ext>
          </c:extLst>
        </c:ser>
        <c:dLbls>
          <c:showLegendKey val="0"/>
          <c:showVal val="0"/>
          <c:showCatName val="0"/>
          <c:showSerName val="0"/>
          <c:showPercent val="0"/>
          <c:showBubbleSize val="0"/>
        </c:dLbls>
        <c:gapWidth val="150"/>
        <c:shape val="box"/>
        <c:axId val="101131776"/>
        <c:axId val="101133696"/>
        <c:axId val="101138880"/>
      </c:bar3DChart>
      <c:catAx>
        <c:axId val="101131776"/>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01133696"/>
        <c:crosses val="autoZero"/>
        <c:auto val="1"/>
        <c:lblAlgn val="ctr"/>
        <c:lblOffset val="100"/>
        <c:tickLblSkip val="1"/>
        <c:noMultiLvlLbl val="0"/>
      </c:catAx>
      <c:valAx>
        <c:axId val="101133696"/>
        <c:scaling>
          <c:orientation val="minMax"/>
        </c:scaling>
        <c:delete val="0"/>
        <c:axPos val="l"/>
        <c:majorGridlines/>
        <c:numFmt formatCode="0.00" sourceLinked="1"/>
        <c:majorTickMark val="out"/>
        <c:minorTickMark val="none"/>
        <c:tickLblPos val="nextTo"/>
        <c:crossAx val="101131776"/>
        <c:crossesAt val="1"/>
        <c:crossBetween val="between"/>
      </c:valAx>
      <c:serAx>
        <c:axId val="101138880"/>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011336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HSC!$AD$33</c:f>
              <c:strCache>
                <c:ptCount val="1"/>
                <c:pt idx="0">
                  <c:v>Cefuroxim</c:v>
                </c:pt>
              </c:strCache>
            </c:strRef>
          </c:tx>
          <c:spPr>
            <a:solidFill>
              <a:srgbClr val="FFCC99"/>
            </a:solidFill>
          </c:spPr>
          <c:invertIfNegative val="0"/>
          <c:cat>
            <c:numRef>
              <c:f>HSC!$AC$34:$AC$49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HSC!$AD$34:$AD$49</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C97-4B15-BD6E-2A896ABE6BCC}"/>
            </c:ext>
          </c:extLst>
        </c:ser>
        <c:ser>
          <c:idx val="2"/>
          <c:order val="1"/>
          <c:tx>
            <c:strRef>
              <c:f>HSC!$AE$33</c:f>
              <c:strCache>
                <c:ptCount val="1"/>
                <c:pt idx="0">
                  <c:v>Moxifloxacin</c:v>
                </c:pt>
              </c:strCache>
            </c:strRef>
          </c:tx>
          <c:spPr>
            <a:solidFill>
              <a:srgbClr val="FF9900"/>
            </a:solidFill>
          </c:spPr>
          <c:invertIfNegative val="0"/>
          <c:cat>
            <c:numRef>
              <c:f>HSC!$AC$34:$AC$49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HSC!$AE$34:$AE$49</c:f>
              <c:numCache>
                <c:formatCode>0.00</c:formatCode>
                <c:ptCount val="16"/>
                <c:pt idx="0">
                  <c:v>0</c:v>
                </c:pt>
                <c:pt idx="1">
                  <c:v>7.1428571428571432</c:v>
                </c:pt>
                <c:pt idx="2">
                  <c:v>14.285714285714286</c:v>
                </c:pt>
                <c:pt idx="3">
                  <c:v>50</c:v>
                </c:pt>
                <c:pt idx="4">
                  <c:v>28.571428571428573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CC97-4B15-BD6E-2A896ABE6BCC}"/>
            </c:ext>
          </c:extLst>
        </c:ser>
        <c:ser>
          <c:idx val="3"/>
          <c:order val="2"/>
          <c:tx>
            <c:strRef>
              <c:f>HSC!$AF$33</c:f>
              <c:strCache>
                <c:ptCount val="1"/>
                <c:pt idx="0">
                  <c:v>Clindamycin</c:v>
                </c:pt>
              </c:strCache>
            </c:strRef>
          </c:tx>
          <c:spPr>
            <a:solidFill>
              <a:srgbClr val="00B050"/>
            </a:solidFill>
          </c:spPr>
          <c:invertIfNegative val="0"/>
          <c:cat>
            <c:numRef>
              <c:f>HSC!$AC$34:$AC$49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HSC!$AF$34:$AF$49</c:f>
              <c:numCache>
                <c:formatCode>0.00</c:formatCode>
                <c:ptCount val="16"/>
                <c:pt idx="0">
                  <c:v>0</c:v>
                </c:pt>
                <c:pt idx="1">
                  <c:v>28.571428571428573</c:v>
                </c:pt>
                <c:pt idx="2">
                  <c:v>28.571428571428573</c:v>
                </c:pt>
                <c:pt idx="3">
                  <c:v>35.714285714285715</c:v>
                </c:pt>
                <c:pt idx="4">
                  <c:v>0</c:v>
                </c:pt>
                <c:pt idx="5">
                  <c:v>0</c:v>
                </c:pt>
                <c:pt idx="6">
                  <c:v>0</c:v>
                </c:pt>
                <c:pt idx="7">
                  <c:v>0</c:v>
                </c:pt>
                <c:pt idx="8">
                  <c:v>0</c:v>
                </c:pt>
                <c:pt idx="9">
                  <c:v>0</c:v>
                </c:pt>
                <c:pt idx="10">
                  <c:v>0</c:v>
                </c:pt>
                <c:pt idx="11">
                  <c:v>0</c:v>
                </c:pt>
                <c:pt idx="12">
                  <c:v>0</c:v>
                </c:pt>
                <c:pt idx="13">
                  <c:v>0</c:v>
                </c:pt>
                <c:pt idx="14">
                  <c:v>0</c:v>
                </c:pt>
                <c:pt idx="15">
                  <c:v>7.1428571428571432</c:v>
                </c:pt>
              </c:numCache>
            </c:numRef>
          </c:val>
          <c:extLst>
            <c:ext xmlns:c16="http://schemas.microsoft.com/office/drawing/2014/chart" uri="{C3380CC4-5D6E-409C-BE32-E72D297353CC}">
              <c16:uniqueId val="{00000002-CC97-4B15-BD6E-2A896ABE6BCC}"/>
            </c:ext>
          </c:extLst>
        </c:ser>
        <c:ser>
          <c:idx val="4"/>
          <c:order val="3"/>
          <c:tx>
            <c:strRef>
              <c:f>HSC!$AG$33</c:f>
              <c:strCache>
                <c:ptCount val="1"/>
                <c:pt idx="0">
                  <c:v>Benzylpenicillin</c:v>
                </c:pt>
              </c:strCache>
            </c:strRef>
          </c:tx>
          <c:spPr>
            <a:solidFill>
              <a:srgbClr val="FF0000"/>
            </a:solidFill>
          </c:spPr>
          <c:invertIfNegative val="0"/>
          <c:cat>
            <c:numRef>
              <c:f>HSC!$AC$34:$AC$49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HSC!$AG$34:$AG$49</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CC97-4B15-BD6E-2A896ABE6BCC}"/>
            </c:ext>
          </c:extLst>
        </c:ser>
        <c:ser>
          <c:idx val="6"/>
          <c:order val="4"/>
          <c:tx>
            <c:strRef>
              <c:f>HSC!$AH$33</c:f>
              <c:strCache>
                <c:ptCount val="1"/>
                <c:pt idx="0">
                  <c:v>Erythromycin</c:v>
                </c:pt>
              </c:strCache>
            </c:strRef>
          </c:tx>
          <c:spPr>
            <a:solidFill>
              <a:srgbClr val="CC00CC"/>
            </a:solidFill>
          </c:spPr>
          <c:invertIfNegative val="0"/>
          <c:cat>
            <c:numRef>
              <c:f>HSC!$AC$34:$AC$49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HSC!$AH$34:$AH$49</c:f>
              <c:numCache>
                <c:formatCode>0.00</c:formatCode>
                <c:ptCount val="16"/>
                <c:pt idx="0">
                  <c:v>0</c:v>
                </c:pt>
                <c:pt idx="1">
                  <c:v>7.1428571428571432</c:v>
                </c:pt>
                <c:pt idx="2">
                  <c:v>35.714285714285715</c:v>
                </c:pt>
                <c:pt idx="3">
                  <c:v>42.857142857142854</c:v>
                </c:pt>
                <c:pt idx="4">
                  <c:v>7.1428571428571432</c:v>
                </c:pt>
                <c:pt idx="5">
                  <c:v>0</c:v>
                </c:pt>
                <c:pt idx="6">
                  <c:v>0</c:v>
                </c:pt>
                <c:pt idx="7">
                  <c:v>0</c:v>
                </c:pt>
                <c:pt idx="8">
                  <c:v>0</c:v>
                </c:pt>
                <c:pt idx="9">
                  <c:v>0</c:v>
                </c:pt>
                <c:pt idx="10">
                  <c:v>0</c:v>
                </c:pt>
                <c:pt idx="11">
                  <c:v>0</c:v>
                </c:pt>
                <c:pt idx="12">
                  <c:v>0</c:v>
                </c:pt>
                <c:pt idx="13">
                  <c:v>0</c:v>
                </c:pt>
                <c:pt idx="14">
                  <c:v>0</c:v>
                </c:pt>
                <c:pt idx="15">
                  <c:v>7.1428571428571432</c:v>
                </c:pt>
              </c:numCache>
            </c:numRef>
          </c:val>
          <c:extLst>
            <c:ext xmlns:c16="http://schemas.microsoft.com/office/drawing/2014/chart" uri="{C3380CC4-5D6E-409C-BE32-E72D297353CC}">
              <c16:uniqueId val="{00000004-CC97-4B15-BD6E-2A896ABE6BCC}"/>
            </c:ext>
          </c:extLst>
        </c:ser>
        <c:dLbls>
          <c:showLegendKey val="0"/>
          <c:showVal val="0"/>
          <c:showCatName val="0"/>
          <c:showSerName val="0"/>
          <c:showPercent val="0"/>
          <c:showBubbleSize val="0"/>
        </c:dLbls>
        <c:gapWidth val="150"/>
        <c:shape val="box"/>
        <c:axId val="101131776"/>
        <c:axId val="101133696"/>
        <c:axId val="101138880"/>
      </c:bar3DChart>
      <c:catAx>
        <c:axId val="101131776"/>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01133696"/>
        <c:crosses val="autoZero"/>
        <c:auto val="1"/>
        <c:lblAlgn val="ctr"/>
        <c:lblOffset val="100"/>
        <c:tickLblSkip val="1"/>
        <c:noMultiLvlLbl val="0"/>
      </c:catAx>
      <c:valAx>
        <c:axId val="101133696"/>
        <c:scaling>
          <c:orientation val="minMax"/>
        </c:scaling>
        <c:delete val="0"/>
        <c:axPos val="l"/>
        <c:majorGridlines/>
        <c:numFmt formatCode="0.00" sourceLinked="1"/>
        <c:majorTickMark val="out"/>
        <c:minorTickMark val="none"/>
        <c:tickLblPos val="nextTo"/>
        <c:crossAx val="101131776"/>
        <c:crossesAt val="1"/>
        <c:crossBetween val="between"/>
      </c:valAx>
      <c:serAx>
        <c:axId val="101138880"/>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011336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0.14806311204868861"/>
          <c:y val="1.7696784828472895E-2"/>
          <c:w val="0.69210826839791439"/>
          <c:h val="0.85822039137704387"/>
        </c:manualLayout>
      </c:layout>
      <c:bar3DChart>
        <c:barDir val="col"/>
        <c:grouping val="standard"/>
        <c:varyColors val="0"/>
        <c:ser>
          <c:idx val="5"/>
          <c:order val="0"/>
          <c:tx>
            <c:strRef>
              <c:f>Haemo!$AE$4</c:f>
              <c:strCache>
                <c:ptCount val="1"/>
                <c:pt idx="0">
                  <c:v>Ampicillin</c:v>
                </c:pt>
              </c:strCache>
            </c:strRef>
          </c:tx>
          <c:spPr>
            <a:solidFill>
              <a:srgbClr val="660066"/>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Haemo!$AE$5:$AE$20</c:f>
              <c:numCache>
                <c:formatCode>0.00</c:formatCode>
                <c:ptCount val="16"/>
                <c:pt idx="0">
                  <c:v>0</c:v>
                </c:pt>
                <c:pt idx="1">
                  <c:v>2.9411764705882355</c:v>
                </c:pt>
                <c:pt idx="2">
                  <c:v>0</c:v>
                </c:pt>
                <c:pt idx="3">
                  <c:v>17.647058823529413</c:v>
                </c:pt>
                <c:pt idx="4">
                  <c:v>26.470588235294116</c:v>
                </c:pt>
                <c:pt idx="5">
                  <c:v>26.470588235294116</c:v>
                </c:pt>
                <c:pt idx="6">
                  <c:v>11.764705882352942</c:v>
                </c:pt>
                <c:pt idx="7">
                  <c:v>0</c:v>
                </c:pt>
                <c:pt idx="8">
                  <c:v>5.882352941176471</c:v>
                </c:pt>
                <c:pt idx="9">
                  <c:v>0</c:v>
                </c:pt>
                <c:pt idx="10">
                  <c:v>2.9411764705882355</c:v>
                </c:pt>
                <c:pt idx="11">
                  <c:v>5.882352941176471</c:v>
                </c:pt>
                <c:pt idx="12">
                  <c:v>0</c:v>
                </c:pt>
                <c:pt idx="13">
                  <c:v>0</c:v>
                </c:pt>
                <c:pt idx="14">
                  <c:v>0</c:v>
                </c:pt>
                <c:pt idx="15">
                  <c:v>0</c:v>
                </c:pt>
              </c:numCache>
            </c:numRef>
          </c:val>
          <c:extLst>
            <c:ext xmlns:c16="http://schemas.microsoft.com/office/drawing/2014/chart" uri="{C3380CC4-5D6E-409C-BE32-E72D297353CC}">
              <c16:uniqueId val="{00000000-6F12-4758-A2A1-518633E0CA0D}"/>
            </c:ext>
          </c:extLst>
        </c:ser>
        <c:ser>
          <c:idx val="7"/>
          <c:order val="1"/>
          <c:tx>
            <c:strRef>
              <c:f>Haemo!$AF$4</c:f>
              <c:strCache>
                <c:ptCount val="1"/>
                <c:pt idx="0">
                  <c:v>Ampicillin/ Sulbactam</c:v>
                </c:pt>
              </c:strCache>
            </c:strRef>
          </c:tx>
          <c:spPr>
            <a:solidFill>
              <a:srgbClr val="FF66FF"/>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Haemo!$AF$5:$AF$20</c:f>
              <c:numCache>
                <c:formatCode>0.00</c:formatCode>
                <c:ptCount val="16"/>
                <c:pt idx="0">
                  <c:v>0</c:v>
                </c:pt>
                <c:pt idx="1">
                  <c:v>2.9411764705882355</c:v>
                </c:pt>
                <c:pt idx="2">
                  <c:v>0</c:v>
                </c:pt>
                <c:pt idx="3">
                  <c:v>23.529411764705884</c:v>
                </c:pt>
                <c:pt idx="4">
                  <c:v>20.588235294117649</c:v>
                </c:pt>
                <c:pt idx="5">
                  <c:v>32.352941176470587</c:v>
                </c:pt>
                <c:pt idx="6">
                  <c:v>14.705882352941176</c:v>
                </c:pt>
                <c:pt idx="7">
                  <c:v>2.9411764705882355</c:v>
                </c:pt>
                <c:pt idx="8">
                  <c:v>2.9411764705882355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6F12-4758-A2A1-518633E0CA0D}"/>
            </c:ext>
          </c:extLst>
        </c:ser>
        <c:ser>
          <c:idx val="18"/>
          <c:order val="2"/>
          <c:tx>
            <c:strRef>
              <c:f>Haemo!$AG$4</c:f>
              <c:strCache>
                <c:ptCount val="1"/>
                <c:pt idx="0">
                  <c:v>Cefotaxim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Haemo!$AG$5:$AG$20</c:f>
              <c:numCache>
                <c:formatCode>0.00</c:formatCode>
                <c:ptCount val="16"/>
                <c:pt idx="0">
                  <c:v>0</c:v>
                </c:pt>
                <c:pt idx="1">
                  <c:v>82.352941176470594</c:v>
                </c:pt>
                <c:pt idx="2">
                  <c:v>11.764705882352942</c:v>
                </c:pt>
                <c:pt idx="3">
                  <c:v>5.882352941176471</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6F12-4758-A2A1-518633E0CA0D}"/>
            </c:ext>
          </c:extLst>
        </c:ser>
        <c:ser>
          <c:idx val="2"/>
          <c:order val="3"/>
          <c:tx>
            <c:strRef>
              <c:f>Haemo!$AH$4</c:f>
              <c:strCache>
                <c:ptCount val="1"/>
                <c:pt idx="0">
                  <c:v>Cefuroxim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Haemo!$AH$5:$AH$20</c:f>
              <c:numCache>
                <c:formatCode>0.00</c:formatCode>
                <c:ptCount val="16"/>
                <c:pt idx="0">
                  <c:v>0</c:v>
                </c:pt>
                <c:pt idx="1">
                  <c:v>2.9411764705882355</c:v>
                </c:pt>
                <c:pt idx="2">
                  <c:v>0</c:v>
                </c:pt>
                <c:pt idx="3">
                  <c:v>5.882352941176471</c:v>
                </c:pt>
                <c:pt idx="4">
                  <c:v>23.529411764705884</c:v>
                </c:pt>
                <c:pt idx="5">
                  <c:v>29.411764705882351</c:v>
                </c:pt>
                <c:pt idx="6">
                  <c:v>20.588235294117649</c:v>
                </c:pt>
                <c:pt idx="7">
                  <c:v>8.8235294117647065</c:v>
                </c:pt>
                <c:pt idx="8">
                  <c:v>2.9411764705882355</c:v>
                </c:pt>
                <c:pt idx="9">
                  <c:v>2.9411764705882355</c:v>
                </c:pt>
                <c:pt idx="10">
                  <c:v>2.9411764705882355</c:v>
                </c:pt>
                <c:pt idx="11">
                  <c:v>0</c:v>
                </c:pt>
                <c:pt idx="12">
                  <c:v>0</c:v>
                </c:pt>
                <c:pt idx="13">
                  <c:v>0</c:v>
                </c:pt>
                <c:pt idx="14">
                  <c:v>0</c:v>
                </c:pt>
                <c:pt idx="15">
                  <c:v>0</c:v>
                </c:pt>
              </c:numCache>
            </c:numRef>
          </c:val>
          <c:extLst>
            <c:ext xmlns:c16="http://schemas.microsoft.com/office/drawing/2014/chart" uri="{C3380CC4-5D6E-409C-BE32-E72D297353CC}">
              <c16:uniqueId val="{00000003-6F12-4758-A2A1-518633E0CA0D}"/>
            </c:ext>
          </c:extLst>
        </c:ser>
        <c:ser>
          <c:idx val="0"/>
          <c:order val="4"/>
          <c:tx>
            <c:strRef>
              <c:f>Haemo!$AI$4</c:f>
              <c:strCache>
                <c:ptCount val="1"/>
                <c:pt idx="0">
                  <c:v>Ciprofloxacin</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Haemo!$AI$5:$AI$20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6F12-4758-A2A1-518633E0CA0D}"/>
            </c:ext>
          </c:extLst>
        </c:ser>
        <c:dLbls>
          <c:showLegendKey val="0"/>
          <c:showVal val="0"/>
          <c:showCatName val="0"/>
          <c:showSerName val="0"/>
          <c:showPercent val="0"/>
          <c:showBubbleSize val="0"/>
        </c:dLbls>
        <c:gapWidth val="150"/>
        <c:shape val="box"/>
        <c:axId val="98654080"/>
        <c:axId val="109064192"/>
        <c:axId val="108711424"/>
      </c:bar3DChart>
      <c:catAx>
        <c:axId val="98654080"/>
        <c:scaling>
          <c:orientation val="minMax"/>
        </c:scaling>
        <c:delete val="0"/>
        <c:axPos val="b"/>
        <c:title>
          <c:tx>
            <c:rich>
              <a:bodyPr/>
              <a:lstStyle/>
              <a:p>
                <a:pPr>
                  <a:defRPr sz="1400"/>
                </a:pPr>
                <a:r>
                  <a:rPr lang="de-DE" sz="1400"/>
                  <a:t>mg/L</a:t>
                </a:r>
              </a:p>
            </c:rich>
          </c:tx>
          <c:layout>
            <c:manualLayout>
              <c:xMode val="edge"/>
              <c:yMode val="edge"/>
              <c:x val="0.37146180325590145"/>
              <c:y val="0.78290973902239713"/>
            </c:manualLayout>
          </c:layout>
          <c:overlay val="0"/>
        </c:title>
        <c:numFmt formatCode="General" sourceLinked="1"/>
        <c:majorTickMark val="out"/>
        <c:minorTickMark val="none"/>
        <c:tickLblPos val="nextTo"/>
        <c:crossAx val="109064192"/>
        <c:crosses val="autoZero"/>
        <c:auto val="1"/>
        <c:lblAlgn val="ctr"/>
        <c:lblOffset val="100"/>
        <c:tickLblSkip val="1"/>
        <c:noMultiLvlLbl val="0"/>
      </c:catAx>
      <c:valAx>
        <c:axId val="109064192"/>
        <c:scaling>
          <c:orientation val="minMax"/>
        </c:scaling>
        <c:delete val="0"/>
        <c:axPos val="l"/>
        <c:majorGridlines/>
        <c:title>
          <c:tx>
            <c:rich>
              <a:bodyPr rot="0" vert="horz"/>
              <a:lstStyle/>
              <a:p>
                <a:pPr>
                  <a:defRPr sz="1600"/>
                </a:pPr>
                <a:r>
                  <a:rPr lang="de-DE" sz="1600"/>
                  <a:t>%</a:t>
                </a:r>
              </a:p>
            </c:rich>
          </c:tx>
          <c:layout>
            <c:manualLayout>
              <c:xMode val="edge"/>
              <c:yMode val="edge"/>
              <c:x val="4.650370806452931E-2"/>
              <c:y val="0.4303773534646862"/>
            </c:manualLayout>
          </c:layout>
          <c:overlay val="0"/>
        </c:title>
        <c:numFmt formatCode="0.00" sourceLinked="1"/>
        <c:majorTickMark val="out"/>
        <c:minorTickMark val="none"/>
        <c:tickLblPos val="nextTo"/>
        <c:crossAx val="98654080"/>
        <c:crosses val="autoZero"/>
        <c:crossBetween val="between"/>
      </c:valAx>
      <c:serAx>
        <c:axId val="108711424"/>
        <c:scaling>
          <c:orientation val="minMax"/>
        </c:scaling>
        <c:delete val="0"/>
        <c:axPos val="b"/>
        <c:majorTickMark val="out"/>
        <c:minorTickMark val="none"/>
        <c:tickLblPos val="nextTo"/>
        <c:txPr>
          <a:bodyPr rot="1500000" vert="horz" anchor="ctr" anchorCtr="0"/>
          <a:lstStyle/>
          <a:p>
            <a:pPr>
              <a:defRPr sz="1200"/>
            </a:pPr>
            <a:endParaRPr lang="de-DE"/>
          </a:p>
        </c:txPr>
        <c:crossAx val="109064192"/>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0.14806311204868861"/>
          <c:y val="1.7696784828472895E-2"/>
          <c:w val="0.69210826839791439"/>
          <c:h val="0.85822039137704387"/>
        </c:manualLayout>
      </c:layout>
      <c:bar3DChart>
        <c:barDir val="col"/>
        <c:grouping val="standard"/>
        <c:varyColors val="0"/>
        <c:ser>
          <c:idx val="1"/>
          <c:order val="0"/>
          <c:tx>
            <c:strRef>
              <c:f>Haemo!$AE$35</c:f>
              <c:strCache>
                <c:ptCount val="1"/>
                <c:pt idx="0">
                  <c:v>Ampicillin</c:v>
                </c:pt>
              </c:strCache>
            </c:strRef>
          </c:tx>
          <c:spPr>
            <a:solidFill>
              <a:srgbClr val="FF5050"/>
            </a:solidFill>
          </c:spPr>
          <c:invertIfNegative val="0"/>
          <c:cat>
            <c:numRef>
              <c:f>Haemo!$AD$36:$AD$51</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Haemo!$AE$36:$AE$51</c:f>
              <c:numCache>
                <c:formatCode>0.00</c:formatCode>
                <c:ptCount val="16"/>
                <c:pt idx="0">
                  <c:v>0</c:v>
                </c:pt>
                <c:pt idx="1">
                  <c:v>0</c:v>
                </c:pt>
                <c:pt idx="2">
                  <c:v>0</c:v>
                </c:pt>
                <c:pt idx="3">
                  <c:v>20</c:v>
                </c:pt>
                <c:pt idx="4">
                  <c:v>15</c:v>
                </c:pt>
                <c:pt idx="5">
                  <c:v>20</c:v>
                </c:pt>
                <c:pt idx="6">
                  <c:v>30</c:v>
                </c:pt>
                <c:pt idx="7">
                  <c:v>0</c:v>
                </c:pt>
                <c:pt idx="8">
                  <c:v>5</c:v>
                </c:pt>
                <c:pt idx="9">
                  <c:v>0</c:v>
                </c:pt>
                <c:pt idx="10">
                  <c:v>0</c:v>
                </c:pt>
                <c:pt idx="11">
                  <c:v>10</c:v>
                </c:pt>
                <c:pt idx="12">
                  <c:v>0</c:v>
                </c:pt>
                <c:pt idx="13">
                  <c:v>0</c:v>
                </c:pt>
                <c:pt idx="14">
                  <c:v>0</c:v>
                </c:pt>
                <c:pt idx="15">
                  <c:v>0</c:v>
                </c:pt>
              </c:numCache>
            </c:numRef>
          </c:val>
          <c:extLst>
            <c:ext xmlns:c16="http://schemas.microsoft.com/office/drawing/2014/chart" uri="{C3380CC4-5D6E-409C-BE32-E72D297353CC}">
              <c16:uniqueId val="{00000000-B4EF-4ED4-9295-A2073BC52BF7}"/>
            </c:ext>
          </c:extLst>
        </c:ser>
        <c:ser>
          <c:idx val="5"/>
          <c:order val="1"/>
          <c:tx>
            <c:strRef>
              <c:f>Haemo!$AF$35</c:f>
              <c:strCache>
                <c:ptCount val="1"/>
                <c:pt idx="0">
                  <c:v>Ampicillin/ Sulbactam</c:v>
                </c:pt>
              </c:strCache>
            </c:strRef>
          </c:tx>
          <c:spPr>
            <a:solidFill>
              <a:srgbClr val="660066"/>
            </a:solidFill>
          </c:spPr>
          <c:invertIfNegative val="0"/>
          <c:cat>
            <c:numRef>
              <c:f>Haemo!$AD$36:$AD$51</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Haemo!$AF$36:$AF$51</c:f>
              <c:numCache>
                <c:formatCode>0.00</c:formatCode>
                <c:ptCount val="16"/>
                <c:pt idx="0">
                  <c:v>0</c:v>
                </c:pt>
                <c:pt idx="1">
                  <c:v>0</c:v>
                </c:pt>
                <c:pt idx="2">
                  <c:v>5</c:v>
                </c:pt>
                <c:pt idx="3">
                  <c:v>10</c:v>
                </c:pt>
                <c:pt idx="4">
                  <c:v>25</c:v>
                </c:pt>
                <c:pt idx="5">
                  <c:v>25</c:v>
                </c:pt>
                <c:pt idx="6">
                  <c:v>30</c:v>
                </c:pt>
                <c:pt idx="7">
                  <c:v>0</c:v>
                </c:pt>
                <c:pt idx="8">
                  <c:v>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B4EF-4ED4-9295-A2073BC52BF7}"/>
            </c:ext>
          </c:extLst>
        </c:ser>
        <c:ser>
          <c:idx val="7"/>
          <c:order val="2"/>
          <c:tx>
            <c:strRef>
              <c:f>Haemo!$AG$35</c:f>
              <c:strCache>
                <c:ptCount val="1"/>
                <c:pt idx="0">
                  <c:v>Cefotaxim</c:v>
                </c:pt>
              </c:strCache>
            </c:strRef>
          </c:tx>
          <c:spPr>
            <a:solidFill>
              <a:srgbClr val="FF66FF"/>
            </a:solidFill>
          </c:spPr>
          <c:invertIfNegative val="0"/>
          <c:cat>
            <c:numRef>
              <c:f>Haemo!$AD$36:$AD$51</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Haemo!$AG$36:$AG$51</c:f>
              <c:numCache>
                <c:formatCode>0.00</c:formatCode>
                <c:ptCount val="16"/>
                <c:pt idx="0">
                  <c:v>0</c:v>
                </c:pt>
                <c:pt idx="1">
                  <c:v>55</c:v>
                </c:pt>
                <c:pt idx="2">
                  <c:v>15</c:v>
                </c:pt>
                <c:pt idx="3">
                  <c:v>20</c:v>
                </c:pt>
                <c:pt idx="4">
                  <c:v>0</c:v>
                </c:pt>
                <c:pt idx="5">
                  <c:v>5</c:v>
                </c:pt>
                <c:pt idx="6">
                  <c:v>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B4EF-4ED4-9295-A2073BC52BF7}"/>
            </c:ext>
          </c:extLst>
        </c:ser>
        <c:ser>
          <c:idx val="18"/>
          <c:order val="3"/>
          <c:tx>
            <c:strRef>
              <c:f>Haemo!$AH$35</c:f>
              <c:strCache>
                <c:ptCount val="1"/>
                <c:pt idx="0">
                  <c:v>Cefuroxim</c:v>
                </c:pt>
              </c:strCache>
            </c:strRef>
          </c:tx>
          <c:invertIfNegative val="0"/>
          <c:cat>
            <c:numRef>
              <c:f>Haemo!$AD$36:$AD$51</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Haemo!$AH$36:$AH$51</c:f>
              <c:numCache>
                <c:formatCode>0.00</c:formatCode>
                <c:ptCount val="16"/>
                <c:pt idx="0">
                  <c:v>0</c:v>
                </c:pt>
                <c:pt idx="1">
                  <c:v>0</c:v>
                </c:pt>
                <c:pt idx="2">
                  <c:v>0</c:v>
                </c:pt>
                <c:pt idx="3">
                  <c:v>10</c:v>
                </c:pt>
                <c:pt idx="4">
                  <c:v>20</c:v>
                </c:pt>
                <c:pt idx="5">
                  <c:v>15</c:v>
                </c:pt>
                <c:pt idx="6">
                  <c:v>40</c:v>
                </c:pt>
                <c:pt idx="7">
                  <c:v>5</c:v>
                </c:pt>
                <c:pt idx="8">
                  <c:v>0</c:v>
                </c:pt>
                <c:pt idx="9">
                  <c:v>10</c:v>
                </c:pt>
                <c:pt idx="10">
                  <c:v>0</c:v>
                </c:pt>
                <c:pt idx="11">
                  <c:v>0</c:v>
                </c:pt>
                <c:pt idx="12">
                  <c:v>0</c:v>
                </c:pt>
                <c:pt idx="13">
                  <c:v>0</c:v>
                </c:pt>
                <c:pt idx="14">
                  <c:v>0</c:v>
                </c:pt>
                <c:pt idx="15">
                  <c:v>0</c:v>
                </c:pt>
              </c:numCache>
            </c:numRef>
          </c:val>
          <c:extLst>
            <c:ext xmlns:c16="http://schemas.microsoft.com/office/drawing/2014/chart" uri="{C3380CC4-5D6E-409C-BE32-E72D297353CC}">
              <c16:uniqueId val="{00000003-B4EF-4ED4-9295-A2073BC52BF7}"/>
            </c:ext>
          </c:extLst>
        </c:ser>
        <c:ser>
          <c:idx val="2"/>
          <c:order val="4"/>
          <c:tx>
            <c:strRef>
              <c:f>Haemo!$AI$35</c:f>
              <c:strCache>
                <c:ptCount val="1"/>
                <c:pt idx="0">
                  <c:v>Ciprofloxacin</c:v>
                </c:pt>
              </c:strCache>
            </c:strRef>
          </c:tx>
          <c:invertIfNegative val="0"/>
          <c:cat>
            <c:numRef>
              <c:f>Haemo!$AD$36:$AD$51</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Haemo!$AI$36:$AI$51</c:f>
              <c:numCache>
                <c:formatCode>0.00</c:formatCode>
                <c:ptCount val="16"/>
                <c:pt idx="0">
                  <c:v>0</c:v>
                </c:pt>
                <c:pt idx="1">
                  <c:v>73.684210526315795</c:v>
                </c:pt>
                <c:pt idx="2">
                  <c:v>5.2631578947368425</c:v>
                </c:pt>
                <c:pt idx="3">
                  <c:v>0</c:v>
                </c:pt>
                <c:pt idx="4">
                  <c:v>0</c:v>
                </c:pt>
                <c:pt idx="5">
                  <c:v>10.526315789473685</c:v>
                </c:pt>
                <c:pt idx="6">
                  <c:v>0</c:v>
                </c:pt>
                <c:pt idx="7">
                  <c:v>5.2631578947368425</c:v>
                </c:pt>
                <c:pt idx="8">
                  <c:v>5.2631578947368425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B4EF-4ED4-9295-A2073BC52BF7}"/>
            </c:ext>
          </c:extLst>
        </c:ser>
        <c:dLbls>
          <c:showLegendKey val="0"/>
          <c:showVal val="0"/>
          <c:showCatName val="0"/>
          <c:showSerName val="0"/>
          <c:showPercent val="0"/>
          <c:showBubbleSize val="0"/>
        </c:dLbls>
        <c:gapWidth val="150"/>
        <c:shape val="box"/>
        <c:axId val="109799296"/>
        <c:axId val="109801472"/>
        <c:axId val="89766976"/>
      </c:bar3DChart>
      <c:catAx>
        <c:axId val="109799296"/>
        <c:scaling>
          <c:orientation val="minMax"/>
        </c:scaling>
        <c:delete val="0"/>
        <c:axPos val="b"/>
        <c:title>
          <c:tx>
            <c:rich>
              <a:bodyPr/>
              <a:lstStyle/>
              <a:p>
                <a:pPr>
                  <a:defRPr sz="1400"/>
                </a:pPr>
                <a:r>
                  <a:rPr lang="de-DE" sz="1400"/>
                  <a:t>mg/L</a:t>
                </a:r>
              </a:p>
            </c:rich>
          </c:tx>
          <c:layout>
            <c:manualLayout>
              <c:xMode val="edge"/>
              <c:yMode val="edge"/>
              <c:x val="0.37146180325590145"/>
              <c:y val="0.78290973902239713"/>
            </c:manualLayout>
          </c:layout>
          <c:overlay val="0"/>
        </c:title>
        <c:numFmt formatCode="General" sourceLinked="1"/>
        <c:majorTickMark val="out"/>
        <c:minorTickMark val="none"/>
        <c:tickLblPos val="nextTo"/>
        <c:crossAx val="109801472"/>
        <c:crosses val="autoZero"/>
        <c:auto val="1"/>
        <c:lblAlgn val="ctr"/>
        <c:lblOffset val="100"/>
        <c:tickLblSkip val="1"/>
        <c:noMultiLvlLbl val="0"/>
      </c:catAx>
      <c:valAx>
        <c:axId val="109801472"/>
        <c:scaling>
          <c:orientation val="minMax"/>
        </c:scaling>
        <c:delete val="0"/>
        <c:axPos val="l"/>
        <c:majorGridlines/>
        <c:title>
          <c:tx>
            <c:rich>
              <a:bodyPr rot="0" vert="horz"/>
              <a:lstStyle/>
              <a:p>
                <a:pPr>
                  <a:defRPr sz="1600"/>
                </a:pPr>
                <a:r>
                  <a:rPr lang="de-DE" sz="1600"/>
                  <a:t>%</a:t>
                </a:r>
              </a:p>
            </c:rich>
          </c:tx>
          <c:layout>
            <c:manualLayout>
              <c:xMode val="edge"/>
              <c:yMode val="edge"/>
              <c:x val="4.650370806452931E-2"/>
              <c:y val="0.4303773534646862"/>
            </c:manualLayout>
          </c:layout>
          <c:overlay val="0"/>
        </c:title>
        <c:numFmt formatCode="0.00" sourceLinked="1"/>
        <c:majorTickMark val="out"/>
        <c:minorTickMark val="none"/>
        <c:tickLblPos val="nextTo"/>
        <c:crossAx val="109799296"/>
        <c:crosses val="autoZero"/>
        <c:crossBetween val="between"/>
      </c:valAx>
      <c:serAx>
        <c:axId val="89766976"/>
        <c:scaling>
          <c:orientation val="minMax"/>
        </c:scaling>
        <c:delete val="0"/>
        <c:axPos val="b"/>
        <c:majorTickMark val="out"/>
        <c:minorTickMark val="none"/>
        <c:tickLblPos val="nextTo"/>
        <c:txPr>
          <a:bodyPr rot="1500000" vert="horz" anchor="ctr" anchorCtr="0"/>
          <a:lstStyle/>
          <a:p>
            <a:pPr>
              <a:defRPr sz="1200"/>
            </a:pPr>
            <a:endParaRPr lang="de-DE"/>
          </a:p>
        </c:txPr>
        <c:crossAx val="109801472"/>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0.14806311204868861"/>
          <c:y val="1.7696784828472895E-2"/>
          <c:w val="0.69210826839791439"/>
          <c:h val="0.85822039137704387"/>
        </c:manualLayout>
      </c:layout>
      <c:bar3DChart>
        <c:barDir val="col"/>
        <c:grouping val="standard"/>
        <c:varyColors val="0"/>
        <c:ser>
          <c:idx val="0"/>
          <c:order val="0"/>
          <c:tx>
            <c:strRef>
              <c:f>Moraxella!$AE$4</c:f>
              <c:strCache>
                <c:ptCount val="1"/>
                <c:pt idx="0">
                  <c:v>Ampicillin</c:v>
                </c:pt>
              </c:strCache>
            </c:strRef>
          </c:tx>
          <c:spPr>
            <a:solidFill>
              <a:srgbClr val="FF0000"/>
            </a:solidFill>
          </c:spPr>
          <c:invertIfNegative val="0"/>
          <c:cat>
            <c:numRef>
              <c:f>Moraxella!$AD$5:$AD$20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Moraxella!$AE$5:$AE$20</c:f>
              <c:numCache>
                <c:formatCode>0.00</c:formatCode>
                <c:ptCount val="16"/>
                <c:pt idx="0">
                  <c:v>0</c:v>
                </c:pt>
                <c:pt idx="1">
                  <c:v>15.384615384615385</c:v>
                </c:pt>
                <c:pt idx="2">
                  <c:v>0</c:v>
                </c:pt>
                <c:pt idx="3">
                  <c:v>7.6923076923076925</c:v>
                </c:pt>
                <c:pt idx="4">
                  <c:v>7.6923076923076925</c:v>
                </c:pt>
                <c:pt idx="5">
                  <c:v>23.076923076923077</c:v>
                </c:pt>
                <c:pt idx="6">
                  <c:v>7.6923076923076925</c:v>
                </c:pt>
                <c:pt idx="7">
                  <c:v>15.384615384615385</c:v>
                </c:pt>
                <c:pt idx="8">
                  <c:v>7.6923076923076925</c:v>
                </c:pt>
                <c:pt idx="9">
                  <c:v>7.6923076923076925</c:v>
                </c:pt>
                <c:pt idx="10">
                  <c:v>7.6923076923076925</c:v>
                </c:pt>
                <c:pt idx="11">
                  <c:v>0</c:v>
                </c:pt>
                <c:pt idx="12">
                  <c:v>0</c:v>
                </c:pt>
                <c:pt idx="13">
                  <c:v>0</c:v>
                </c:pt>
                <c:pt idx="14">
                  <c:v>0</c:v>
                </c:pt>
                <c:pt idx="15">
                  <c:v>0</c:v>
                </c:pt>
              </c:numCache>
            </c:numRef>
          </c:val>
          <c:extLst>
            <c:ext xmlns:c16="http://schemas.microsoft.com/office/drawing/2014/chart" uri="{C3380CC4-5D6E-409C-BE32-E72D297353CC}">
              <c16:uniqueId val="{00000000-BF9E-4C7A-AD24-09B4D517BE91}"/>
            </c:ext>
          </c:extLst>
        </c:ser>
        <c:ser>
          <c:idx val="1"/>
          <c:order val="1"/>
          <c:tx>
            <c:strRef>
              <c:f>Moraxella!$AF$4</c:f>
              <c:strCache>
                <c:ptCount val="1"/>
                <c:pt idx="0">
                  <c:v>Ampicillin/ Sulbactam</c:v>
                </c:pt>
              </c:strCache>
            </c:strRef>
          </c:tx>
          <c:spPr>
            <a:solidFill>
              <a:srgbClr val="FF5050"/>
            </a:solidFill>
          </c:spPr>
          <c:invertIfNegative val="0"/>
          <c:cat>
            <c:numRef>
              <c:f>Moraxella!$AD$5:$AD$20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Moraxella!$AF$5:$AF$20</c:f>
              <c:numCache>
                <c:formatCode>0.00</c:formatCode>
                <c:ptCount val="16"/>
                <c:pt idx="0">
                  <c:v>0</c:v>
                </c:pt>
                <c:pt idx="1">
                  <c:v>53.846153846153847</c:v>
                </c:pt>
                <c:pt idx="2">
                  <c:v>7.6923076923076925</c:v>
                </c:pt>
                <c:pt idx="3">
                  <c:v>15.384615384615385</c:v>
                </c:pt>
                <c:pt idx="4">
                  <c:v>23.076923076923077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BF9E-4C7A-AD24-09B4D517BE91}"/>
            </c:ext>
          </c:extLst>
        </c:ser>
        <c:ser>
          <c:idx val="5"/>
          <c:order val="2"/>
          <c:tx>
            <c:strRef>
              <c:f>Moraxella!$AG$4</c:f>
              <c:strCache>
                <c:ptCount val="1"/>
                <c:pt idx="0">
                  <c:v>Cefotaxim</c:v>
                </c:pt>
              </c:strCache>
            </c:strRef>
          </c:tx>
          <c:spPr>
            <a:solidFill>
              <a:srgbClr val="660066"/>
            </a:solidFill>
          </c:spPr>
          <c:invertIfNegative val="0"/>
          <c:cat>
            <c:numRef>
              <c:f>Moraxella!$AD$5:$AD$20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Moraxella!$AG$5:$AG$20</c:f>
              <c:numCache>
                <c:formatCode>0.00</c:formatCode>
                <c:ptCount val="16"/>
                <c:pt idx="0">
                  <c:v>0</c:v>
                </c:pt>
                <c:pt idx="1">
                  <c:v>7.6923076923076925</c:v>
                </c:pt>
                <c:pt idx="2">
                  <c:v>0</c:v>
                </c:pt>
                <c:pt idx="3">
                  <c:v>30.76923076923077</c:v>
                </c:pt>
                <c:pt idx="4">
                  <c:v>7.6923076923076925</c:v>
                </c:pt>
                <c:pt idx="5">
                  <c:v>7.6923076923076925</c:v>
                </c:pt>
                <c:pt idx="6">
                  <c:v>46.153846153846153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BF9E-4C7A-AD24-09B4D517BE91}"/>
            </c:ext>
          </c:extLst>
        </c:ser>
        <c:ser>
          <c:idx val="7"/>
          <c:order val="3"/>
          <c:tx>
            <c:strRef>
              <c:f>Moraxella!$AH$4</c:f>
              <c:strCache>
                <c:ptCount val="1"/>
                <c:pt idx="0">
                  <c:v>Cefuroxim</c:v>
                </c:pt>
              </c:strCache>
            </c:strRef>
          </c:tx>
          <c:spPr>
            <a:solidFill>
              <a:srgbClr val="FF66FF"/>
            </a:solidFill>
          </c:spPr>
          <c:invertIfNegative val="0"/>
          <c:cat>
            <c:numRef>
              <c:f>Moraxella!$AD$5:$AD$20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Moraxella!$AH$5:$AH$20</c:f>
              <c:numCache>
                <c:formatCode>0.00</c:formatCode>
                <c:ptCount val="16"/>
                <c:pt idx="0">
                  <c:v>0</c:v>
                </c:pt>
                <c:pt idx="1">
                  <c:v>7.6923076923076925</c:v>
                </c:pt>
                <c:pt idx="2">
                  <c:v>0</c:v>
                </c:pt>
                <c:pt idx="3">
                  <c:v>0</c:v>
                </c:pt>
                <c:pt idx="4">
                  <c:v>0</c:v>
                </c:pt>
                <c:pt idx="5">
                  <c:v>23.076923076923077</c:v>
                </c:pt>
                <c:pt idx="6">
                  <c:v>30.76923076923077</c:v>
                </c:pt>
                <c:pt idx="7">
                  <c:v>0</c:v>
                </c:pt>
                <c:pt idx="8">
                  <c:v>23.076923076923077</c:v>
                </c:pt>
                <c:pt idx="9">
                  <c:v>15.384615384615385</c:v>
                </c:pt>
                <c:pt idx="10">
                  <c:v>0</c:v>
                </c:pt>
                <c:pt idx="11">
                  <c:v>0</c:v>
                </c:pt>
                <c:pt idx="12">
                  <c:v>0</c:v>
                </c:pt>
                <c:pt idx="13">
                  <c:v>0</c:v>
                </c:pt>
                <c:pt idx="14">
                  <c:v>0</c:v>
                </c:pt>
                <c:pt idx="15">
                  <c:v>0</c:v>
                </c:pt>
              </c:numCache>
            </c:numRef>
          </c:val>
          <c:extLst>
            <c:ext xmlns:c16="http://schemas.microsoft.com/office/drawing/2014/chart" uri="{C3380CC4-5D6E-409C-BE32-E72D297353CC}">
              <c16:uniqueId val="{00000003-BF9E-4C7A-AD24-09B4D517BE91}"/>
            </c:ext>
          </c:extLst>
        </c:ser>
        <c:ser>
          <c:idx val="18"/>
          <c:order val="4"/>
          <c:tx>
            <c:strRef>
              <c:f>Moraxella!$AI$4</c:f>
              <c:strCache>
                <c:ptCount val="1"/>
                <c:pt idx="0">
                  <c:v>Ciprofloxacin</c:v>
                </c:pt>
              </c:strCache>
            </c:strRef>
          </c:tx>
          <c:invertIfNegative val="0"/>
          <c:cat>
            <c:numRef>
              <c:f>Moraxella!$AD$5:$AD$20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Moraxella!$AI$5:$AI$20</c:f>
              <c:numCache>
                <c:formatCode>0.00</c:formatCode>
                <c:ptCount val="16"/>
                <c:pt idx="0">
                  <c:v>0</c:v>
                </c:pt>
                <c:pt idx="1">
                  <c:v>76.92307692307692</c:v>
                </c:pt>
                <c:pt idx="2">
                  <c:v>7.6923076923076925</c:v>
                </c:pt>
                <c:pt idx="3">
                  <c:v>7.6923076923076925</c:v>
                </c:pt>
                <c:pt idx="4">
                  <c:v>0</c:v>
                </c:pt>
                <c:pt idx="5">
                  <c:v>0</c:v>
                </c:pt>
                <c:pt idx="6">
                  <c:v>7.6923076923076925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BF9E-4C7A-AD24-09B4D517BE91}"/>
            </c:ext>
          </c:extLst>
        </c:ser>
        <c:dLbls>
          <c:showLegendKey val="0"/>
          <c:showVal val="0"/>
          <c:showCatName val="0"/>
          <c:showSerName val="0"/>
          <c:showPercent val="0"/>
          <c:showBubbleSize val="0"/>
        </c:dLbls>
        <c:gapWidth val="150"/>
        <c:shape val="box"/>
        <c:axId val="109144704"/>
        <c:axId val="109146880"/>
        <c:axId val="109787776"/>
      </c:bar3DChart>
      <c:catAx>
        <c:axId val="109144704"/>
        <c:scaling>
          <c:orientation val="minMax"/>
        </c:scaling>
        <c:delete val="0"/>
        <c:axPos val="b"/>
        <c:title>
          <c:tx>
            <c:rich>
              <a:bodyPr/>
              <a:lstStyle/>
              <a:p>
                <a:pPr>
                  <a:defRPr sz="1400"/>
                </a:pPr>
                <a:r>
                  <a:rPr lang="de-DE" sz="1400"/>
                  <a:t>mg/L</a:t>
                </a:r>
              </a:p>
            </c:rich>
          </c:tx>
          <c:layout>
            <c:manualLayout>
              <c:xMode val="edge"/>
              <c:yMode val="edge"/>
              <c:x val="0.37146180325590145"/>
              <c:y val="0.78290973902239713"/>
            </c:manualLayout>
          </c:layout>
          <c:overlay val="0"/>
        </c:title>
        <c:numFmt formatCode="General" sourceLinked="1"/>
        <c:majorTickMark val="out"/>
        <c:minorTickMark val="none"/>
        <c:tickLblPos val="nextTo"/>
        <c:crossAx val="109146880"/>
        <c:crosses val="autoZero"/>
        <c:auto val="1"/>
        <c:lblAlgn val="ctr"/>
        <c:lblOffset val="100"/>
        <c:tickLblSkip val="1"/>
        <c:noMultiLvlLbl val="0"/>
      </c:catAx>
      <c:valAx>
        <c:axId val="109146880"/>
        <c:scaling>
          <c:orientation val="minMax"/>
        </c:scaling>
        <c:delete val="0"/>
        <c:axPos val="l"/>
        <c:majorGridlines/>
        <c:title>
          <c:tx>
            <c:rich>
              <a:bodyPr rot="0" vert="horz"/>
              <a:lstStyle/>
              <a:p>
                <a:pPr>
                  <a:defRPr sz="1600"/>
                </a:pPr>
                <a:r>
                  <a:rPr lang="de-DE" sz="1600"/>
                  <a:t>%</a:t>
                </a:r>
              </a:p>
            </c:rich>
          </c:tx>
          <c:layout>
            <c:manualLayout>
              <c:xMode val="edge"/>
              <c:yMode val="edge"/>
              <c:x val="4.650370806452931E-2"/>
              <c:y val="0.4303773534646862"/>
            </c:manualLayout>
          </c:layout>
          <c:overlay val="0"/>
        </c:title>
        <c:numFmt formatCode="0.00" sourceLinked="1"/>
        <c:majorTickMark val="out"/>
        <c:minorTickMark val="none"/>
        <c:tickLblPos val="nextTo"/>
        <c:crossAx val="109144704"/>
        <c:crosses val="autoZero"/>
        <c:crossBetween val="between"/>
      </c:valAx>
      <c:serAx>
        <c:axId val="109787776"/>
        <c:scaling>
          <c:orientation val="minMax"/>
        </c:scaling>
        <c:delete val="0"/>
        <c:axPos val="b"/>
        <c:majorTickMark val="out"/>
        <c:minorTickMark val="none"/>
        <c:tickLblPos val="nextTo"/>
        <c:txPr>
          <a:bodyPr rot="1500000" vert="horz" anchor="ctr" anchorCtr="0"/>
          <a:lstStyle/>
          <a:p>
            <a:pPr>
              <a:defRPr sz="1200"/>
            </a:pPr>
            <a:endParaRPr lang="de-DE"/>
          </a:p>
        </c:txPr>
        <c:crossAx val="109146880"/>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'anaerob-'!$AC$4</c:f>
              <c:strCache>
                <c:ptCount val="1"/>
                <c:pt idx="0">
                  <c:v>Ampicillin/ Sulbactam</c:v>
                </c:pt>
              </c:strCache>
            </c:strRef>
          </c:tx>
          <c:spPr>
            <a:solidFill>
              <a:srgbClr val="006600"/>
            </a:solidFill>
            <a:ln>
              <a:noFill/>
            </a:ln>
            <a:effectLst/>
            <a:sp3d/>
          </c:spPr>
          <c:invertIfNegative val="0"/>
          <c:cat>
            <c:numRef>
              <c:f>'anaerob-'!$AB$5:$AB$18</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'anaerob-'!$AC$5:$AC$18</c:f>
              <c:numCache>
                <c:formatCode>0.00</c:formatCode>
                <c:ptCount val="14"/>
                <c:pt idx="0">
                  <c:v>0</c:v>
                </c:pt>
                <c:pt idx="1">
                  <c:v>0</c:v>
                </c:pt>
                <c:pt idx="2">
                  <c:v>0</c:v>
                </c:pt>
                <c:pt idx="3">
                  <c:v>15.384615384615385</c:v>
                </c:pt>
                <c:pt idx="4">
                  <c:v>30.76923076923077</c:v>
                </c:pt>
                <c:pt idx="5">
                  <c:v>23.076923076923077</c:v>
                </c:pt>
                <c:pt idx="6">
                  <c:v>7.6923076923076925</c:v>
                </c:pt>
                <c:pt idx="7">
                  <c:v>0</c:v>
                </c:pt>
                <c:pt idx="8">
                  <c:v>15.384615384615385</c:v>
                </c:pt>
                <c:pt idx="9">
                  <c:v>7.6923076923076925</c:v>
                </c:pt>
                <c:pt idx="10">
                  <c:v>0</c:v>
                </c:pt>
                <c:pt idx="11">
                  <c:v>0</c:v>
                </c:pt>
                <c:pt idx="12">
                  <c:v>0</c:v>
                </c:pt>
                <c:pt idx="13">
                  <c:v>0</c:v>
                </c:pt>
              </c:numCache>
            </c:numRef>
          </c:val>
          <c:extLst>
            <c:ext xmlns:c16="http://schemas.microsoft.com/office/drawing/2014/chart" uri="{C3380CC4-5D6E-409C-BE32-E72D297353CC}">
              <c16:uniqueId val="{00000000-4A74-4079-99EB-3DB3826DC39C}"/>
            </c:ext>
          </c:extLst>
        </c:ser>
        <c:ser>
          <c:idx val="1"/>
          <c:order val="1"/>
          <c:tx>
            <c:strRef>
              <c:f>'anaerob-'!$AD$4</c:f>
              <c:strCache>
                <c:ptCount val="1"/>
                <c:pt idx="0">
                  <c:v>Piperacillin/ Tazobactam</c:v>
                </c:pt>
              </c:strCache>
            </c:strRef>
          </c:tx>
          <c:spPr>
            <a:solidFill>
              <a:srgbClr val="FFC000"/>
            </a:solidFill>
            <a:ln>
              <a:noFill/>
            </a:ln>
            <a:effectLst/>
            <a:sp3d/>
          </c:spPr>
          <c:invertIfNegative val="0"/>
          <c:cat>
            <c:numRef>
              <c:f>'anaerob-'!$AB$5:$AB$18</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'anaerob-'!$AD$5:$AD$18</c:f>
              <c:numCache>
                <c:formatCode>0.00</c:formatCode>
                <c:ptCount val="14"/>
                <c:pt idx="0">
                  <c:v>0</c:v>
                </c:pt>
                <c:pt idx="1">
                  <c:v>0</c:v>
                </c:pt>
                <c:pt idx="2">
                  <c:v>0</c:v>
                </c:pt>
                <c:pt idx="3">
                  <c:v>0</c:v>
                </c:pt>
                <c:pt idx="4">
                  <c:v>7.6923076923076925</c:v>
                </c:pt>
                <c:pt idx="5">
                  <c:v>38.46153846153846</c:v>
                </c:pt>
                <c:pt idx="6">
                  <c:v>23.076923076923077</c:v>
                </c:pt>
                <c:pt idx="7">
                  <c:v>23.076923076923077</c:v>
                </c:pt>
                <c:pt idx="8">
                  <c:v>0</c:v>
                </c:pt>
                <c:pt idx="9">
                  <c:v>7.6923076923076925</c:v>
                </c:pt>
                <c:pt idx="10">
                  <c:v>0</c:v>
                </c:pt>
                <c:pt idx="11">
                  <c:v>0</c:v>
                </c:pt>
                <c:pt idx="12">
                  <c:v>0</c:v>
                </c:pt>
                <c:pt idx="13">
                  <c:v>0</c:v>
                </c:pt>
              </c:numCache>
            </c:numRef>
          </c:val>
          <c:extLst>
            <c:ext xmlns:c16="http://schemas.microsoft.com/office/drawing/2014/chart" uri="{C3380CC4-5D6E-409C-BE32-E72D297353CC}">
              <c16:uniqueId val="{00000001-4A74-4079-99EB-3DB3826DC39C}"/>
            </c:ext>
          </c:extLst>
        </c:ser>
        <c:ser>
          <c:idx val="2"/>
          <c:order val="2"/>
          <c:tx>
            <c:strRef>
              <c:f>'anaerob-'!$AE$4</c:f>
              <c:strCache>
                <c:ptCount val="1"/>
                <c:pt idx="0">
                  <c:v>Imipenem</c:v>
                </c:pt>
              </c:strCache>
            </c:strRef>
          </c:tx>
          <c:spPr>
            <a:solidFill>
              <a:schemeClr val="accent3"/>
            </a:solidFill>
            <a:ln>
              <a:noFill/>
            </a:ln>
            <a:effectLst/>
            <a:sp3d/>
          </c:spPr>
          <c:invertIfNegative val="0"/>
          <c:cat>
            <c:numRef>
              <c:f>'anaerob-'!$AB$5:$AB$18</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'anaerob-'!$AE$5:$AE$18</c:f>
              <c:numCache>
                <c:formatCode>0.00</c:formatCode>
                <c:ptCount val="14"/>
                <c:pt idx="0">
                  <c:v>0</c:v>
                </c:pt>
                <c:pt idx="1">
                  <c:v>0</c:v>
                </c:pt>
                <c:pt idx="2">
                  <c:v>15.384615384615385</c:v>
                </c:pt>
                <c:pt idx="3">
                  <c:v>53.846153846153847</c:v>
                </c:pt>
                <c:pt idx="4">
                  <c:v>15.384615384615385</c:v>
                </c:pt>
                <c:pt idx="5">
                  <c:v>7.6923076923076925</c:v>
                </c:pt>
                <c:pt idx="6">
                  <c:v>0</c:v>
                </c:pt>
                <c:pt idx="7">
                  <c:v>7.6923076923076925</c:v>
                </c:pt>
                <c:pt idx="8">
                  <c:v>0</c:v>
                </c:pt>
                <c:pt idx="9">
                  <c:v>0</c:v>
                </c:pt>
                <c:pt idx="10">
                  <c:v>0</c:v>
                </c:pt>
                <c:pt idx="11">
                  <c:v>0</c:v>
                </c:pt>
                <c:pt idx="12">
                  <c:v>0</c:v>
                </c:pt>
                <c:pt idx="13">
                  <c:v>0</c:v>
                </c:pt>
              </c:numCache>
            </c:numRef>
          </c:val>
          <c:extLst>
            <c:ext xmlns:c16="http://schemas.microsoft.com/office/drawing/2014/chart" uri="{C3380CC4-5D6E-409C-BE32-E72D297353CC}">
              <c16:uniqueId val="{00000002-4A74-4079-99EB-3DB3826DC39C}"/>
            </c:ext>
          </c:extLst>
        </c:ser>
        <c:ser>
          <c:idx val="3"/>
          <c:order val="3"/>
          <c:tx>
            <c:strRef>
              <c:f>'anaerob-'!$AF$4</c:f>
              <c:strCache>
                <c:ptCount val="1"/>
                <c:pt idx="0">
                  <c:v>Clindamycin</c:v>
                </c:pt>
              </c:strCache>
            </c:strRef>
          </c:tx>
          <c:spPr>
            <a:solidFill>
              <a:srgbClr val="0000CC"/>
            </a:solidFill>
            <a:ln>
              <a:noFill/>
            </a:ln>
            <a:effectLst/>
            <a:sp3d/>
          </c:spPr>
          <c:invertIfNegative val="0"/>
          <c:cat>
            <c:numRef>
              <c:f>'anaerob-'!$AB$5:$AB$18</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'anaerob-'!$AF$5:$AF$18</c:f>
              <c:numCache>
                <c:formatCode>0.00</c:formatCode>
                <c:ptCount val="14"/>
                <c:pt idx="0">
                  <c:v>0</c:v>
                </c:pt>
                <c:pt idx="1">
                  <c:v>0</c:v>
                </c:pt>
                <c:pt idx="2">
                  <c:v>0</c:v>
                </c:pt>
                <c:pt idx="3">
                  <c:v>0</c:v>
                </c:pt>
                <c:pt idx="4">
                  <c:v>15.384615384615385</c:v>
                </c:pt>
                <c:pt idx="5">
                  <c:v>38.46153846153846</c:v>
                </c:pt>
                <c:pt idx="6">
                  <c:v>30.76923076923077</c:v>
                </c:pt>
                <c:pt idx="7">
                  <c:v>7.6923076923076925</c:v>
                </c:pt>
                <c:pt idx="8">
                  <c:v>0</c:v>
                </c:pt>
                <c:pt idx="9">
                  <c:v>0</c:v>
                </c:pt>
                <c:pt idx="10">
                  <c:v>0</c:v>
                </c:pt>
                <c:pt idx="11">
                  <c:v>0</c:v>
                </c:pt>
                <c:pt idx="12">
                  <c:v>0</c:v>
                </c:pt>
                <c:pt idx="13">
                  <c:v>7.6923076923076925</c:v>
                </c:pt>
              </c:numCache>
            </c:numRef>
          </c:val>
          <c:extLst>
            <c:ext xmlns:c16="http://schemas.microsoft.com/office/drawing/2014/chart" uri="{C3380CC4-5D6E-409C-BE32-E72D297353CC}">
              <c16:uniqueId val="{00000003-4A74-4079-99EB-3DB3826DC39C}"/>
            </c:ext>
          </c:extLst>
        </c:ser>
        <c:ser>
          <c:idx val="4"/>
          <c:order val="4"/>
          <c:tx>
            <c:strRef>
              <c:f>'anaerob-'!$AG$4</c:f>
              <c:strCache>
                <c:ptCount val="1"/>
                <c:pt idx="0">
                  <c:v>Metronidazol</c:v>
                </c:pt>
              </c:strCache>
            </c:strRef>
          </c:tx>
          <c:spPr>
            <a:solidFill>
              <a:srgbClr val="FF7C80"/>
            </a:solidFill>
            <a:ln>
              <a:noFill/>
            </a:ln>
            <a:effectLst/>
            <a:sp3d/>
          </c:spPr>
          <c:invertIfNegative val="0"/>
          <c:cat>
            <c:numRef>
              <c:f>'anaerob-'!$AB$5:$AB$18</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'anaerob-'!$AG$5:$AG$18</c:f>
              <c:numCache>
                <c:formatCode>0.00</c:formatCode>
                <c:ptCount val="14"/>
                <c:pt idx="0">
                  <c:v>0</c:v>
                </c:pt>
                <c:pt idx="1">
                  <c:v>0</c:v>
                </c:pt>
                <c:pt idx="2">
                  <c:v>0</c:v>
                </c:pt>
                <c:pt idx="3">
                  <c:v>15.384615384615385</c:v>
                </c:pt>
                <c:pt idx="4">
                  <c:v>30.76923076923077</c:v>
                </c:pt>
                <c:pt idx="5">
                  <c:v>38.46153846153846</c:v>
                </c:pt>
                <c:pt idx="6">
                  <c:v>15.384615384615385</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4A74-4079-99EB-3DB3826DC39C}"/>
            </c:ext>
          </c:extLst>
        </c:ser>
        <c:ser>
          <c:idx val="5"/>
          <c:order val="5"/>
          <c:tx>
            <c:strRef>
              <c:f>'anaerob-'!$AH$4</c:f>
              <c:strCache>
                <c:ptCount val="1"/>
                <c:pt idx="0">
                  <c:v>Benzylpenicillin</c:v>
                </c:pt>
              </c:strCache>
            </c:strRef>
          </c:tx>
          <c:spPr>
            <a:solidFill>
              <a:srgbClr val="FF0000"/>
            </a:solidFill>
            <a:ln>
              <a:noFill/>
            </a:ln>
            <a:effectLst/>
            <a:sp3d/>
          </c:spPr>
          <c:invertIfNegative val="0"/>
          <c:cat>
            <c:numRef>
              <c:f>'anaerob-'!$AB$5:$AB$18</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'anaerob-'!$AH$5:$AH$18</c:f>
              <c:numCache>
                <c:formatCode>0.00</c:formatCode>
                <c:ptCount val="14"/>
                <c:pt idx="0">
                  <c:v>0</c:v>
                </c:pt>
                <c:pt idx="1">
                  <c:v>0</c:v>
                </c:pt>
                <c:pt idx="2">
                  <c:v>0</c:v>
                </c:pt>
                <c:pt idx="3">
                  <c:v>0</c:v>
                </c:pt>
                <c:pt idx="4">
                  <c:v>0</c:v>
                </c:pt>
                <c:pt idx="5">
                  <c:v>0</c:v>
                </c:pt>
                <c:pt idx="6">
                  <c:v>0</c:v>
                </c:pt>
                <c:pt idx="7">
                  <c:v>0</c:v>
                </c:pt>
                <c:pt idx="8">
                  <c:v>7.6923076923076925</c:v>
                </c:pt>
                <c:pt idx="9">
                  <c:v>30.76923076923077</c:v>
                </c:pt>
                <c:pt idx="10">
                  <c:v>30.76923076923077</c:v>
                </c:pt>
                <c:pt idx="11">
                  <c:v>15.384615384615385</c:v>
                </c:pt>
                <c:pt idx="12">
                  <c:v>0</c:v>
                </c:pt>
                <c:pt idx="13">
                  <c:v>15.384615384615385</c:v>
                </c:pt>
              </c:numCache>
            </c:numRef>
          </c:val>
          <c:extLst>
            <c:ext xmlns:c16="http://schemas.microsoft.com/office/drawing/2014/chart" uri="{C3380CC4-5D6E-409C-BE32-E72D297353CC}">
              <c16:uniqueId val="{00000005-4A74-4079-99EB-3DB3826DC39C}"/>
            </c:ext>
          </c:extLst>
        </c:ser>
        <c:dLbls>
          <c:showLegendKey val="0"/>
          <c:showVal val="0"/>
          <c:showCatName val="0"/>
          <c:showSerName val="0"/>
          <c:showPercent val="0"/>
          <c:showBubbleSize val="0"/>
        </c:dLbls>
        <c:gapWidth val="150"/>
        <c:shape val="box"/>
        <c:axId val="109490560"/>
        <c:axId val="109492480"/>
        <c:axId val="109345856"/>
      </c:bar3DChart>
      <c:catAx>
        <c:axId val="1094905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9492480"/>
        <c:crosses val="autoZero"/>
        <c:auto val="1"/>
        <c:lblAlgn val="ctr"/>
        <c:lblOffset val="100"/>
        <c:noMultiLvlLbl val="0"/>
      </c:catAx>
      <c:valAx>
        <c:axId val="10949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9490560"/>
        <c:crosses val="autoZero"/>
        <c:crossBetween val="between"/>
      </c:valAx>
      <c:serAx>
        <c:axId val="109345856"/>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109492480"/>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Candida!$AE$4</c:f>
              <c:strCache>
                <c:ptCount val="1"/>
                <c:pt idx="0">
                  <c:v>Amphotericin B</c:v>
                </c:pt>
              </c:strCache>
            </c:strRef>
          </c:tx>
          <c:spPr>
            <a:solidFill>
              <a:srgbClr val="00B05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Candida!$AE$5:$AE$20</c:f>
              <c:numCache>
                <c:formatCode>0.00</c:formatCode>
                <c:ptCount val="16"/>
                <c:pt idx="0">
                  <c:v>0</c:v>
                </c:pt>
                <c:pt idx="1">
                  <c:v>25</c:v>
                </c:pt>
                <c:pt idx="2">
                  <c:v>25</c:v>
                </c:pt>
                <c:pt idx="3">
                  <c:v>37.5</c:v>
                </c:pt>
                <c:pt idx="4">
                  <c:v>12.5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9FB-40C5-B030-8D416515532D}"/>
            </c:ext>
          </c:extLst>
        </c:ser>
        <c:ser>
          <c:idx val="2"/>
          <c:order val="1"/>
          <c:tx>
            <c:strRef>
              <c:f>Candida!$AF$4</c:f>
              <c:strCache>
                <c:ptCount val="1"/>
                <c:pt idx="0">
                  <c:v>Fluconazol</c:v>
                </c:pt>
              </c:strCache>
            </c:strRef>
          </c:tx>
          <c:spPr>
            <a:solidFill>
              <a:srgbClr val="FF99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Candida!$AF$5:$AF$20</c:f>
              <c:numCache>
                <c:formatCode>0.00</c:formatCode>
                <c:ptCount val="16"/>
                <c:pt idx="0">
                  <c:v>0</c:v>
                </c:pt>
                <c:pt idx="1">
                  <c:v>0</c:v>
                </c:pt>
                <c:pt idx="2">
                  <c:v>0</c:v>
                </c:pt>
                <c:pt idx="3">
                  <c:v>0</c:v>
                </c:pt>
                <c:pt idx="4">
                  <c:v>62.5</c:v>
                </c:pt>
                <c:pt idx="5">
                  <c:v>25</c:v>
                </c:pt>
                <c:pt idx="6">
                  <c:v>0</c:v>
                </c:pt>
                <c:pt idx="7">
                  <c:v>12.5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29FB-40C5-B030-8D416515532D}"/>
            </c:ext>
          </c:extLst>
        </c:ser>
        <c:ser>
          <c:idx val="3"/>
          <c:order val="2"/>
          <c:tx>
            <c:strRef>
              <c:f>Candida!$AG$4</c:f>
              <c:strCache>
                <c:ptCount val="1"/>
                <c:pt idx="0">
                  <c:v>Posaconazol</c:v>
                </c:pt>
              </c:strCache>
            </c:strRef>
          </c:tx>
          <c:spPr>
            <a:solidFill>
              <a:srgbClr val="FFFF99"/>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Candida!$AG$5:$AG$20</c:f>
              <c:numCache>
                <c:formatCode>0.00</c:formatCode>
                <c:ptCount val="16"/>
                <c:pt idx="0">
                  <c:v>0</c:v>
                </c:pt>
                <c:pt idx="1">
                  <c:v>87.5</c:v>
                </c:pt>
                <c:pt idx="2">
                  <c:v>12.5</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29FB-40C5-B030-8D416515532D}"/>
            </c:ext>
          </c:extLst>
        </c:ser>
        <c:ser>
          <c:idx val="4"/>
          <c:order val="3"/>
          <c:tx>
            <c:strRef>
              <c:f>Candida!$AH$4</c:f>
              <c:strCache>
                <c:ptCount val="1"/>
                <c:pt idx="0">
                  <c:v>Voriconazol</c:v>
                </c:pt>
              </c:strCache>
            </c:strRef>
          </c:tx>
          <c:spPr>
            <a:solidFill>
              <a:srgbClr val="FF00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Candida!$AH$5:$AH$20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29FB-40C5-B030-8D416515532D}"/>
            </c:ext>
          </c:extLst>
        </c:ser>
        <c:ser>
          <c:idx val="6"/>
          <c:order val="4"/>
          <c:tx>
            <c:strRef>
              <c:f>Candida!$AI$4</c:f>
              <c:strCache>
                <c:ptCount val="1"/>
                <c:pt idx="0">
                  <c:v>Caspofungin</c:v>
                </c:pt>
              </c:strCache>
            </c:strRef>
          </c:tx>
          <c:spPr>
            <a:solidFill>
              <a:srgbClr val="CC00CC"/>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Candida!$AI$5:$AI$20</c:f>
              <c:numCache>
                <c:formatCode>0.00</c:formatCode>
                <c:ptCount val="16"/>
                <c:pt idx="0">
                  <c:v>0</c:v>
                </c:pt>
                <c:pt idx="1">
                  <c:v>12.5</c:v>
                </c:pt>
                <c:pt idx="2">
                  <c:v>0</c:v>
                </c:pt>
                <c:pt idx="3">
                  <c:v>75</c:v>
                </c:pt>
                <c:pt idx="4">
                  <c:v>12.5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29FB-40C5-B030-8D416515532D}"/>
            </c:ext>
          </c:extLst>
        </c:ser>
        <c:ser>
          <c:idx val="0"/>
          <c:order val="5"/>
          <c:tx>
            <c:strRef>
              <c:f>Candida!$AJ$4</c:f>
              <c:strCache>
                <c:ptCount val="1"/>
                <c:pt idx="0">
                  <c:v>Anidulafungin</c:v>
                </c:pt>
              </c:strCache>
            </c:strRef>
          </c:tx>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Candida!$AJ$5:$AJ$20</c:f>
              <c:numCache>
                <c:formatCode>0.00</c:formatCode>
                <c:ptCount val="16"/>
                <c:pt idx="0">
                  <c:v>0</c:v>
                </c:pt>
                <c:pt idx="1">
                  <c:v>87.5</c:v>
                </c:pt>
                <c:pt idx="2">
                  <c:v>0</c:v>
                </c:pt>
                <c:pt idx="3">
                  <c:v>12.5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29FB-40C5-B030-8D416515532D}"/>
            </c:ext>
          </c:extLst>
        </c:ser>
        <c:dLbls>
          <c:showLegendKey val="0"/>
          <c:showVal val="0"/>
          <c:showCatName val="0"/>
          <c:showSerName val="0"/>
          <c:showPercent val="0"/>
          <c:showBubbleSize val="0"/>
        </c:dLbls>
        <c:gapWidth val="150"/>
        <c:shape val="box"/>
        <c:axId val="110147456"/>
        <c:axId val="110157824"/>
        <c:axId val="109506048"/>
      </c:bar3DChart>
      <c:catAx>
        <c:axId val="110147456"/>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10157824"/>
        <c:crosses val="autoZero"/>
        <c:auto val="1"/>
        <c:lblAlgn val="ctr"/>
        <c:lblOffset val="100"/>
        <c:tickLblSkip val="1"/>
        <c:noMultiLvlLbl val="0"/>
      </c:catAx>
      <c:valAx>
        <c:axId val="110157824"/>
        <c:scaling>
          <c:orientation val="minMax"/>
        </c:scaling>
        <c:delete val="0"/>
        <c:axPos val="l"/>
        <c:majorGridlines/>
        <c:numFmt formatCode="0.00" sourceLinked="1"/>
        <c:majorTickMark val="out"/>
        <c:minorTickMark val="none"/>
        <c:tickLblPos val="nextTo"/>
        <c:crossAx val="110147456"/>
        <c:crossesAt val="1"/>
        <c:crossBetween val="between"/>
      </c:valAx>
      <c:serAx>
        <c:axId val="109506048"/>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1015782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Entero!$AU$99</c:f>
              <c:strCache>
                <c:ptCount val="1"/>
                <c:pt idx="0">
                  <c:v>Ampicillin</c:v>
                </c:pt>
              </c:strCache>
            </c:strRef>
          </c:tx>
          <c:spPr>
            <a:solidFill>
              <a:srgbClr val="FFFF00"/>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Entero!$AU$100:$AU$115</c:f>
              <c:numCache>
                <c:formatCode>0.00</c:formatCode>
                <c:ptCount val="16"/>
                <c:pt idx="0">
                  <c:v>0</c:v>
                </c:pt>
                <c:pt idx="1">
                  <c:v>0</c:v>
                </c:pt>
                <c:pt idx="2">
                  <c:v>0</c:v>
                </c:pt>
                <c:pt idx="3">
                  <c:v>0</c:v>
                </c:pt>
                <c:pt idx="4">
                  <c:v>0</c:v>
                </c:pt>
                <c:pt idx="5">
                  <c:v>0</c:v>
                </c:pt>
                <c:pt idx="6">
                  <c:v>0</c:v>
                </c:pt>
                <c:pt idx="7">
                  <c:v>1.3333333333333333</c:v>
                </c:pt>
                <c:pt idx="8">
                  <c:v>4</c:v>
                </c:pt>
                <c:pt idx="9">
                  <c:v>9.3333333333333339</c:v>
                </c:pt>
                <c:pt idx="10">
                  <c:v>26.666666666666668</c:v>
                </c:pt>
                <c:pt idx="11">
                  <c:v>25.333333333333332</c:v>
                </c:pt>
                <c:pt idx="12">
                  <c:v>33.333333333333336</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1"/>
          <c:tx>
            <c:strRef>
              <c:f>Entero!$AV$99</c:f>
              <c:strCache>
                <c:ptCount val="1"/>
                <c:pt idx="0">
                  <c:v>Ampicillin/ Sulbactam</c:v>
                </c:pt>
              </c:strCache>
            </c:strRef>
          </c:tx>
          <c:spPr>
            <a:solidFill>
              <a:srgbClr val="660066"/>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Entero!$AV$100:$AV$115</c:f>
              <c:numCache>
                <c:formatCode>0.00</c:formatCode>
                <c:ptCount val="16"/>
                <c:pt idx="0">
                  <c:v>0</c:v>
                </c:pt>
                <c:pt idx="1">
                  <c:v>0</c:v>
                </c:pt>
                <c:pt idx="2">
                  <c:v>0</c:v>
                </c:pt>
                <c:pt idx="3">
                  <c:v>9.3333333333333339</c:v>
                </c:pt>
                <c:pt idx="4">
                  <c:v>0</c:v>
                </c:pt>
                <c:pt idx="5">
                  <c:v>10.666666666666666</c:v>
                </c:pt>
                <c:pt idx="6">
                  <c:v>29.333333333333332</c:v>
                </c:pt>
                <c:pt idx="7">
                  <c:v>20</c:v>
                </c:pt>
                <c:pt idx="8">
                  <c:v>5.333333333333333</c:v>
                </c:pt>
                <c:pt idx="9">
                  <c:v>2.6666666666666665</c:v>
                </c:pt>
                <c:pt idx="10">
                  <c:v>1.3333333333333333</c:v>
                </c:pt>
                <c:pt idx="11">
                  <c:v>0</c:v>
                </c:pt>
                <c:pt idx="12">
                  <c:v>21.333333333333332</c:v>
                </c:pt>
                <c:pt idx="13">
                  <c:v>0</c:v>
                </c:pt>
                <c:pt idx="14">
                  <c:v>0</c:v>
                </c:pt>
                <c:pt idx="15">
                  <c:v>0</c:v>
                </c:pt>
              </c:numCache>
            </c:numRef>
          </c:val>
          <c:extLst>
            <c:ext xmlns:c16="http://schemas.microsoft.com/office/drawing/2014/chart" uri="{C3380CC4-5D6E-409C-BE32-E72D297353CC}">
              <c16:uniqueId val="{00000005-7BBE-43BA-9934-A8A0D501A0E4}"/>
            </c:ext>
          </c:extLst>
        </c:ser>
        <c:ser>
          <c:idx val="6"/>
          <c:order val="2"/>
          <c:tx>
            <c:strRef>
              <c:f>Entero!$AW$99</c:f>
              <c:strCache>
                <c:ptCount val="1"/>
                <c:pt idx="0">
                  <c:v>Piperacillin</c:v>
                </c:pt>
              </c:strCache>
            </c:strRef>
          </c:tx>
          <c:spPr>
            <a:solidFill>
              <a:srgbClr val="CC00CC"/>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Entero!$AW$100:$AW$115</c:f>
              <c:numCache>
                <c:formatCode>0.00</c:formatCode>
                <c:ptCount val="16"/>
                <c:pt idx="0">
                  <c:v>0</c:v>
                </c:pt>
                <c:pt idx="1">
                  <c:v>0</c:v>
                </c:pt>
                <c:pt idx="2">
                  <c:v>0</c:v>
                </c:pt>
                <c:pt idx="3">
                  <c:v>0</c:v>
                </c:pt>
                <c:pt idx="4">
                  <c:v>1.3333333333333333</c:v>
                </c:pt>
                <c:pt idx="5">
                  <c:v>0</c:v>
                </c:pt>
                <c:pt idx="6">
                  <c:v>6.666666666666667</c:v>
                </c:pt>
                <c:pt idx="7">
                  <c:v>29.333333333333332</c:v>
                </c:pt>
                <c:pt idx="8">
                  <c:v>20</c:v>
                </c:pt>
                <c:pt idx="9">
                  <c:v>16</c:v>
                </c:pt>
                <c:pt idx="10">
                  <c:v>5.333333333333333</c:v>
                </c:pt>
                <c:pt idx="11">
                  <c:v>4</c:v>
                </c:pt>
                <c:pt idx="12">
                  <c:v>6.666666666666667</c:v>
                </c:pt>
                <c:pt idx="13">
                  <c:v>10.666666666666666</c:v>
                </c:pt>
                <c:pt idx="14">
                  <c:v>0</c:v>
                </c:pt>
                <c:pt idx="15">
                  <c:v>0</c:v>
                </c:pt>
              </c:numCache>
            </c:numRef>
          </c:val>
          <c:extLst>
            <c:ext xmlns:c16="http://schemas.microsoft.com/office/drawing/2014/chart" uri="{C3380CC4-5D6E-409C-BE32-E72D297353CC}">
              <c16:uniqueId val="{00000006-7BBE-43BA-9934-A8A0D501A0E4}"/>
            </c:ext>
          </c:extLst>
        </c:ser>
        <c:ser>
          <c:idx val="7"/>
          <c:order val="3"/>
          <c:tx>
            <c:strRef>
              <c:f>Entero!$AX$99</c:f>
              <c:strCache>
                <c:ptCount val="1"/>
                <c:pt idx="0">
                  <c:v>Piperacillin/ Tazobactam</c:v>
                </c:pt>
              </c:strCache>
            </c:strRef>
          </c:tx>
          <c:spPr>
            <a:solidFill>
              <a:srgbClr val="FF66FF"/>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Entero!$AX$100:$AX$115</c:f>
              <c:numCache>
                <c:formatCode>0.00</c:formatCode>
                <c:ptCount val="16"/>
                <c:pt idx="0">
                  <c:v>0</c:v>
                </c:pt>
                <c:pt idx="1">
                  <c:v>0</c:v>
                </c:pt>
                <c:pt idx="2">
                  <c:v>0</c:v>
                </c:pt>
                <c:pt idx="3">
                  <c:v>0</c:v>
                </c:pt>
                <c:pt idx="4">
                  <c:v>12</c:v>
                </c:pt>
                <c:pt idx="5">
                  <c:v>0</c:v>
                </c:pt>
                <c:pt idx="6">
                  <c:v>36</c:v>
                </c:pt>
                <c:pt idx="7">
                  <c:v>33.333333333333336</c:v>
                </c:pt>
                <c:pt idx="8">
                  <c:v>8</c:v>
                </c:pt>
                <c:pt idx="9">
                  <c:v>4</c:v>
                </c:pt>
                <c:pt idx="10">
                  <c:v>0</c:v>
                </c:pt>
                <c:pt idx="11">
                  <c:v>1.3333333333333333</c:v>
                </c:pt>
                <c:pt idx="12">
                  <c:v>2.6666666666666665</c:v>
                </c:pt>
                <c:pt idx="13">
                  <c:v>2.6666666666666665</c:v>
                </c:pt>
                <c:pt idx="14">
                  <c:v>0</c:v>
                </c:pt>
                <c:pt idx="15">
                  <c:v>0</c:v>
                </c:pt>
              </c:numCache>
            </c:numRef>
          </c:val>
          <c:extLst>
            <c:ext xmlns:c16="http://schemas.microsoft.com/office/drawing/2014/chart" uri="{C3380CC4-5D6E-409C-BE32-E72D297353CC}">
              <c16:uniqueId val="{00000007-7BBE-43BA-9934-A8A0D501A0E4}"/>
            </c:ext>
          </c:extLst>
        </c:ser>
        <c:ser>
          <c:idx val="9"/>
          <c:order val="4"/>
          <c:tx>
            <c:strRef>
              <c:f>Entero!$AY$99</c:f>
              <c:strCache>
                <c:ptCount val="1"/>
                <c:pt idx="0">
                  <c:v>Aztreonam</c:v>
                </c:pt>
              </c:strCache>
            </c:strRef>
          </c:tx>
          <c:spPr>
            <a:solidFill>
              <a:srgbClr val="0000CC"/>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Entero!$AY$100:$AY$115</c:f>
              <c:numCache>
                <c:formatCode>0.00</c:formatCode>
                <c:ptCount val="16"/>
                <c:pt idx="0">
                  <c:v>0</c:v>
                </c:pt>
                <c:pt idx="1">
                  <c:v>0</c:v>
                </c:pt>
                <c:pt idx="2">
                  <c:v>0</c:v>
                </c:pt>
                <c:pt idx="3">
                  <c:v>92</c:v>
                </c:pt>
                <c:pt idx="4">
                  <c:v>0</c:v>
                </c:pt>
                <c:pt idx="5">
                  <c:v>2.6666666666666665</c:v>
                </c:pt>
                <c:pt idx="6">
                  <c:v>0</c:v>
                </c:pt>
                <c:pt idx="7">
                  <c:v>0</c:v>
                </c:pt>
                <c:pt idx="8">
                  <c:v>0</c:v>
                </c:pt>
                <c:pt idx="9">
                  <c:v>0</c:v>
                </c:pt>
                <c:pt idx="10">
                  <c:v>2.6666666666666665</c:v>
                </c:pt>
                <c:pt idx="11">
                  <c:v>2.6666666666666665</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5"/>
          <c:tx>
            <c:strRef>
              <c:f>Entero!$AZ$99</c:f>
              <c:strCache>
                <c:ptCount val="1"/>
                <c:pt idx="0">
                  <c:v>Cefotaxim</c:v>
                </c:pt>
              </c:strCache>
            </c:strRef>
          </c:tx>
          <c:spPr>
            <a:solidFill>
              <a:srgbClr val="0066CC"/>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Entero!$AZ$100:$AZ$115</c:f>
              <c:numCache>
                <c:formatCode>0.00</c:formatCode>
                <c:ptCount val="16"/>
                <c:pt idx="0">
                  <c:v>0</c:v>
                </c:pt>
                <c:pt idx="1">
                  <c:v>84</c:v>
                </c:pt>
                <c:pt idx="2">
                  <c:v>0</c:v>
                </c:pt>
                <c:pt idx="3">
                  <c:v>6.666666666666667</c:v>
                </c:pt>
                <c:pt idx="4">
                  <c:v>2.6666666666666665</c:v>
                </c:pt>
                <c:pt idx="5">
                  <c:v>1.3333333333333333</c:v>
                </c:pt>
                <c:pt idx="6">
                  <c:v>0</c:v>
                </c:pt>
                <c:pt idx="7">
                  <c:v>0</c:v>
                </c:pt>
                <c:pt idx="8">
                  <c:v>1.3333333333333333</c:v>
                </c:pt>
                <c:pt idx="9">
                  <c:v>0</c:v>
                </c:pt>
                <c:pt idx="10">
                  <c:v>4</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6"/>
          <c:tx>
            <c:strRef>
              <c:f>Entero!$BA$99</c:f>
              <c:strCache>
                <c:ptCount val="1"/>
                <c:pt idx="0">
                  <c:v>Ceftazidim</c:v>
                </c:pt>
              </c:strCache>
            </c:strRef>
          </c:tx>
          <c:spPr>
            <a:solidFill>
              <a:srgbClr val="33CCFF"/>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Entero!$BA$100:$BA$115</c:f>
              <c:numCache>
                <c:formatCode>0.00</c:formatCode>
                <c:ptCount val="16"/>
                <c:pt idx="0">
                  <c:v>0</c:v>
                </c:pt>
                <c:pt idx="1">
                  <c:v>0</c:v>
                </c:pt>
                <c:pt idx="2">
                  <c:v>0</c:v>
                </c:pt>
                <c:pt idx="3">
                  <c:v>72</c:v>
                </c:pt>
                <c:pt idx="4">
                  <c:v>0</c:v>
                </c:pt>
                <c:pt idx="5">
                  <c:v>16</c:v>
                </c:pt>
                <c:pt idx="6">
                  <c:v>4</c:v>
                </c:pt>
                <c:pt idx="7">
                  <c:v>2.6666666666666665</c:v>
                </c:pt>
                <c:pt idx="8">
                  <c:v>0</c:v>
                </c:pt>
                <c:pt idx="9">
                  <c:v>0</c:v>
                </c:pt>
                <c:pt idx="10">
                  <c:v>4</c:v>
                </c:pt>
                <c:pt idx="11">
                  <c:v>0</c:v>
                </c:pt>
                <c:pt idx="12">
                  <c:v>1.3333333333333333</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7"/>
          <c:tx>
            <c:strRef>
              <c:f>Entero!$BB$99</c:f>
              <c:strCache>
                <c:ptCount val="1"/>
                <c:pt idx="0">
                  <c:v>Cefuroxim</c:v>
                </c:pt>
              </c:strCache>
            </c:strRef>
          </c:tx>
          <c:spPr>
            <a:solidFill>
              <a:srgbClr val="00CC00"/>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Entero!$BB$100:$BB$115</c:f>
              <c:numCache>
                <c:formatCode>0.00</c:formatCode>
                <c:ptCount val="16"/>
                <c:pt idx="0">
                  <c:v>0</c:v>
                </c:pt>
                <c:pt idx="1">
                  <c:v>0</c:v>
                </c:pt>
                <c:pt idx="2">
                  <c:v>0</c:v>
                </c:pt>
                <c:pt idx="3">
                  <c:v>0</c:v>
                </c:pt>
                <c:pt idx="4">
                  <c:v>0</c:v>
                </c:pt>
                <c:pt idx="5">
                  <c:v>2.6666666666666665</c:v>
                </c:pt>
                <c:pt idx="6">
                  <c:v>42.666666666666664</c:v>
                </c:pt>
                <c:pt idx="7">
                  <c:v>34.666666666666664</c:v>
                </c:pt>
                <c:pt idx="8">
                  <c:v>10.666666666666666</c:v>
                </c:pt>
                <c:pt idx="9">
                  <c:v>1.3333333333333333</c:v>
                </c:pt>
                <c:pt idx="10">
                  <c:v>4</c:v>
                </c:pt>
                <c:pt idx="11">
                  <c:v>0</c:v>
                </c:pt>
                <c:pt idx="12">
                  <c:v>4</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8"/>
          <c:tx>
            <c:strRef>
              <c:f>Entero!$BC$99</c:f>
              <c:strCache>
                <c:ptCount val="1"/>
                <c:pt idx="0">
                  <c:v>Imipenem</c:v>
                </c:pt>
              </c:strCache>
            </c:strRef>
          </c:tx>
          <c:spPr>
            <a:solidFill>
              <a:schemeClr val="accent6">
                <a:lumMod val="50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Entero!$BC$100:$BC$115</c:f>
              <c:numCache>
                <c:formatCode>0.00</c:formatCode>
                <c:ptCount val="16"/>
                <c:pt idx="0">
                  <c:v>0</c:v>
                </c:pt>
                <c:pt idx="1">
                  <c:v>0</c:v>
                </c:pt>
                <c:pt idx="2">
                  <c:v>52</c:v>
                </c:pt>
                <c:pt idx="3">
                  <c:v>0</c:v>
                </c:pt>
                <c:pt idx="4">
                  <c:v>32</c:v>
                </c:pt>
                <c:pt idx="5">
                  <c:v>13.333333333333334</c:v>
                </c:pt>
                <c:pt idx="6">
                  <c:v>2.6666666666666665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9"/>
          <c:tx>
            <c:strRef>
              <c:f>Entero!$BD$99</c:f>
              <c:strCache>
                <c:ptCount val="1"/>
                <c:pt idx="0">
                  <c:v>Meropenem</c:v>
                </c:pt>
              </c:strCache>
            </c:strRef>
          </c:tx>
          <c:spPr>
            <a:solidFill>
              <a:schemeClr val="accent6">
                <a:lumMod val="75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Entero!$BD$100:$BD$115</c:f>
              <c:numCache>
                <c:formatCode>0.00</c:formatCode>
                <c:ptCount val="16"/>
                <c:pt idx="0">
                  <c:v>0</c:v>
                </c:pt>
                <c:pt idx="1">
                  <c:v>0</c:v>
                </c:pt>
                <c:pt idx="2">
                  <c:v>98.666666666666671</c:v>
                </c:pt>
                <c:pt idx="3">
                  <c:v>0</c:v>
                </c:pt>
                <c:pt idx="4">
                  <c:v>1.3333333333333333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0"/>
          <c:tx>
            <c:strRef>
              <c:f>Entero!$BE$99</c:f>
              <c:strCache>
                <c:ptCount val="1"/>
                <c:pt idx="0">
                  <c:v>Colistin</c:v>
                </c:pt>
              </c:strCache>
            </c:strRef>
          </c:tx>
          <c:spPr>
            <a:solidFill>
              <a:schemeClr val="accent6">
                <a:lumMod val="20000"/>
                <a:lumOff val="80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Entero!$BE$100:$BE$115</c:f>
              <c:numCache>
                <c:formatCode>0.00</c:formatCode>
                <c:ptCount val="16"/>
                <c:pt idx="0">
                  <c:v>0</c:v>
                </c:pt>
                <c:pt idx="1">
                  <c:v>1.3333333333333333</c:v>
                </c:pt>
                <c:pt idx="2">
                  <c:v>0</c:v>
                </c:pt>
                <c:pt idx="3">
                  <c:v>4</c:v>
                </c:pt>
                <c:pt idx="4">
                  <c:v>52</c:v>
                </c:pt>
                <c:pt idx="5">
                  <c:v>32</c:v>
                </c:pt>
                <c:pt idx="6">
                  <c:v>8</c:v>
                </c:pt>
                <c:pt idx="7">
                  <c:v>1.3333333333333333</c:v>
                </c:pt>
                <c:pt idx="8">
                  <c:v>0</c:v>
                </c:pt>
                <c:pt idx="9">
                  <c:v>0</c:v>
                </c:pt>
                <c:pt idx="10">
                  <c:v>1.3333333333333333</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1"/>
          <c:tx>
            <c:strRef>
              <c:f>Entero!$BF$99</c:f>
              <c:strCache>
                <c:ptCount val="1"/>
                <c:pt idx="0">
                  <c:v>Amikacin</c:v>
                </c:pt>
              </c:strCache>
            </c:strRef>
          </c:tx>
          <c:spPr>
            <a:solidFill>
              <a:schemeClr val="bg2">
                <a:lumMod val="50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Entero!$BF$100:$BF$115</c:f>
              <c:numCache>
                <c:formatCode>0.00</c:formatCode>
                <c:ptCount val="16"/>
                <c:pt idx="0">
                  <c:v>0</c:v>
                </c:pt>
                <c:pt idx="1">
                  <c:v>0</c:v>
                </c:pt>
                <c:pt idx="2">
                  <c:v>0</c:v>
                </c:pt>
                <c:pt idx="3">
                  <c:v>0</c:v>
                </c:pt>
                <c:pt idx="4">
                  <c:v>84</c:v>
                </c:pt>
                <c:pt idx="5">
                  <c:v>0</c:v>
                </c:pt>
                <c:pt idx="6">
                  <c:v>13.333333333333334</c:v>
                </c:pt>
                <c:pt idx="7">
                  <c:v>1.3333333333333333</c:v>
                </c:pt>
                <c:pt idx="8" formatCode="General">
                  <c:v>0</c:v>
                </c:pt>
                <c:pt idx="9" formatCode="General">
                  <c:v>0</c:v>
                </c:pt>
                <c:pt idx="10">
                  <c:v>1.3333333333333333</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2"/>
          <c:tx>
            <c:strRef>
              <c:f>Entero!$BG$99</c:f>
              <c:strCache>
                <c:ptCount val="1"/>
                <c:pt idx="0">
                  <c:v>Gentamicin</c:v>
                </c:pt>
              </c:strCache>
            </c:strRef>
          </c:tx>
          <c:spPr>
            <a:solidFill>
              <a:schemeClr val="accent4">
                <a:lumMod val="75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Entero!$BG$100:$BG$115</c:f>
              <c:numCache>
                <c:formatCode>0.00</c:formatCode>
                <c:ptCount val="16"/>
                <c:pt idx="0">
                  <c:v>0</c:v>
                </c:pt>
                <c:pt idx="1">
                  <c:v>0</c:v>
                </c:pt>
                <c:pt idx="2">
                  <c:v>24</c:v>
                </c:pt>
                <c:pt idx="3">
                  <c:v>0</c:v>
                </c:pt>
                <c:pt idx="4">
                  <c:v>70.666666666666671</c:v>
                </c:pt>
                <c:pt idx="5">
                  <c:v>2.6666666666666665</c:v>
                </c:pt>
                <c:pt idx="6">
                  <c:v>1.3333333333333333</c:v>
                </c:pt>
                <c:pt idx="7">
                  <c:v>0</c:v>
                </c:pt>
                <c:pt idx="8">
                  <c:v>0</c:v>
                </c:pt>
                <c:pt idx="9" formatCode="General">
                  <c:v>0</c:v>
                </c:pt>
                <c:pt idx="10" formatCode="General">
                  <c:v>1.3333333333333333</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3"/>
          <c:tx>
            <c:strRef>
              <c:f>Entero!$BH$99</c:f>
              <c:strCache>
                <c:ptCount val="1"/>
                <c:pt idx="0">
                  <c:v>Tobramycin</c:v>
                </c:pt>
              </c:strCache>
            </c:strRef>
          </c:tx>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Entero!$BH$100:$BH$115</c:f>
              <c:numCache>
                <c:formatCode>0.00</c:formatCode>
                <c:ptCount val="16"/>
                <c:pt idx="0">
                  <c:v>0</c:v>
                </c:pt>
                <c:pt idx="1">
                  <c:v>0</c:v>
                </c:pt>
                <c:pt idx="2">
                  <c:v>92.307692307692307</c:v>
                </c:pt>
                <c:pt idx="3">
                  <c:v>0</c:v>
                </c:pt>
                <c:pt idx="4">
                  <c:v>0</c:v>
                </c:pt>
                <c:pt idx="5">
                  <c:v>3.8461538461538463</c:v>
                </c:pt>
                <c:pt idx="6">
                  <c:v>0</c:v>
                </c:pt>
                <c:pt idx="7">
                  <c:v>0</c:v>
                </c:pt>
                <c:pt idx="8">
                  <c:v>0</c:v>
                </c:pt>
                <c:pt idx="9">
                  <c:v>3.8461538461538463</c:v>
                </c:pt>
                <c:pt idx="10">
                  <c:v>0</c:v>
                </c:pt>
                <c:pt idx="11">
                  <c:v>0</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4"/>
          <c:tx>
            <c:strRef>
              <c:f>Entero!$BI$99</c:f>
              <c:strCache>
                <c:ptCount val="1"/>
                <c:pt idx="0">
                  <c:v>Fosfomycin</c:v>
                </c:pt>
              </c:strCache>
            </c:strRef>
          </c:tx>
          <c:spPr>
            <a:solidFill>
              <a:schemeClr val="accent4">
                <a:lumMod val="60000"/>
                <a:lumOff val="40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Entero!$BI$100:$BI$115</c:f>
              <c:numCache>
                <c:formatCode>0.00</c:formatCode>
                <c:ptCount val="16"/>
                <c:pt idx="0">
                  <c:v>0</c:v>
                </c:pt>
                <c:pt idx="1">
                  <c:v>0</c:v>
                </c:pt>
                <c:pt idx="2">
                  <c:v>0</c:v>
                </c:pt>
                <c:pt idx="3">
                  <c:v>0</c:v>
                </c:pt>
                <c:pt idx="4">
                  <c:v>0</c:v>
                </c:pt>
                <c:pt idx="5">
                  <c:v>4</c:v>
                </c:pt>
                <c:pt idx="6">
                  <c:v>0</c:v>
                </c:pt>
                <c:pt idx="7">
                  <c:v>10.666666666666666</c:v>
                </c:pt>
                <c:pt idx="8">
                  <c:v>13.333333333333334</c:v>
                </c:pt>
                <c:pt idx="9">
                  <c:v>22.666666666666668</c:v>
                </c:pt>
                <c:pt idx="10">
                  <c:v>24</c:v>
                </c:pt>
                <c:pt idx="11">
                  <c:v>16</c:v>
                </c:pt>
                <c:pt idx="12">
                  <c:v>5.333333333333333</c:v>
                </c:pt>
                <c:pt idx="13">
                  <c:v>1.3333333333333333</c:v>
                </c:pt>
                <c:pt idx="14">
                  <c:v>2.6666666666666665</c:v>
                </c:pt>
                <c:pt idx="15">
                  <c:v>0</c:v>
                </c:pt>
              </c:numCache>
            </c:numRef>
          </c:val>
          <c:extLst>
            <c:ext xmlns:c16="http://schemas.microsoft.com/office/drawing/2014/chart" uri="{C3380CC4-5D6E-409C-BE32-E72D297353CC}">
              <c16:uniqueId val="{00000013-7BBE-43BA-9934-A8A0D501A0E4}"/>
            </c:ext>
          </c:extLst>
        </c:ser>
        <c:ser>
          <c:idx val="20"/>
          <c:order val="15"/>
          <c:tx>
            <c:strRef>
              <c:f>Entero!$BJ$99</c:f>
              <c:strCache>
                <c:ptCount val="1"/>
                <c:pt idx="0">
                  <c:v>Cotrimoxazol</c:v>
                </c:pt>
              </c:strCache>
            </c:strRef>
          </c:tx>
          <c:spPr>
            <a:solidFill>
              <a:schemeClr val="accent4">
                <a:lumMod val="20000"/>
                <a:lumOff val="80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Entero!$BJ$100:$BJ$115</c:f>
              <c:numCache>
                <c:formatCode>0.00</c:formatCode>
                <c:ptCount val="16"/>
                <c:pt idx="0">
                  <c:v>0</c:v>
                </c:pt>
                <c:pt idx="1">
                  <c:v>0</c:v>
                </c:pt>
                <c:pt idx="2">
                  <c:v>49.333333333333336</c:v>
                </c:pt>
                <c:pt idx="3">
                  <c:v>0</c:v>
                </c:pt>
                <c:pt idx="4">
                  <c:v>26.666666666666668</c:v>
                </c:pt>
                <c:pt idx="5">
                  <c:v>12</c:v>
                </c:pt>
                <c:pt idx="6">
                  <c:v>2.6666666666666665</c:v>
                </c:pt>
                <c:pt idx="7">
                  <c:v>1.3333333333333333</c:v>
                </c:pt>
                <c:pt idx="8">
                  <c:v>0</c:v>
                </c:pt>
                <c:pt idx="9">
                  <c:v>1.3333333333333333</c:v>
                </c:pt>
                <c:pt idx="10">
                  <c:v>1.3333333333333333</c:v>
                </c:pt>
                <c:pt idx="11">
                  <c:v>5.333333333333333</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6"/>
          <c:tx>
            <c:strRef>
              <c:f>Entero!$BK$99</c:f>
              <c:strCache>
                <c:ptCount val="1"/>
                <c:pt idx="0">
                  <c:v>Ciprofloxacin</c:v>
                </c:pt>
              </c:strCache>
            </c:strRef>
          </c:tx>
          <c:spPr>
            <a:solidFill>
              <a:schemeClr val="tx1">
                <a:lumMod val="50000"/>
                <a:lumOff val="50000"/>
              </a:schemeClr>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Entero!$BK$100:$BK$115</c:f>
              <c:numCache>
                <c:formatCode>0.00</c:formatCode>
                <c:ptCount val="16"/>
                <c:pt idx="0">
                  <c:v>0</c:v>
                </c:pt>
                <c:pt idx="1">
                  <c:v>60</c:v>
                </c:pt>
                <c:pt idx="2">
                  <c:v>28</c:v>
                </c:pt>
                <c:pt idx="3">
                  <c:v>5.333333333333333</c:v>
                </c:pt>
                <c:pt idx="4">
                  <c:v>0</c:v>
                </c:pt>
                <c:pt idx="5">
                  <c:v>4</c:v>
                </c:pt>
                <c:pt idx="6">
                  <c:v>1.3333333333333333</c:v>
                </c:pt>
                <c:pt idx="7">
                  <c:v>1.3333333333333333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7"/>
          <c:tx>
            <c:strRef>
              <c:f>Entero!$BL$99</c:f>
              <c:strCache>
                <c:ptCount val="1"/>
                <c:pt idx="0">
                  <c:v>Levofloxacin</c:v>
                </c:pt>
              </c:strCache>
            </c:strRef>
          </c:tx>
          <c:spPr>
            <a:solidFill>
              <a:srgbClr val="CCFF66"/>
            </a:solidFill>
          </c:spPr>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Entero!$BL$100:$BL$115</c:f>
              <c:numCache>
                <c:formatCode>0.00</c:formatCode>
                <c:ptCount val="16"/>
                <c:pt idx="0">
                  <c:v>0</c:v>
                </c:pt>
                <c:pt idx="1">
                  <c:v>85.333333333333329</c:v>
                </c:pt>
                <c:pt idx="2">
                  <c:v>0</c:v>
                </c:pt>
                <c:pt idx="3">
                  <c:v>6.666666666666667</c:v>
                </c:pt>
                <c:pt idx="4">
                  <c:v>2.6666666666666665</c:v>
                </c:pt>
                <c:pt idx="5">
                  <c:v>4</c:v>
                </c:pt>
                <c:pt idx="6">
                  <c:v>1.3333333333333333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8"/>
          <c:tx>
            <c:strRef>
              <c:f>Entero!$BM$99</c:f>
              <c:strCache>
                <c:ptCount val="1"/>
                <c:pt idx="0">
                  <c:v>Moxifloxacin</c:v>
                </c:pt>
              </c:strCache>
            </c:strRef>
          </c:tx>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Entero!$BM$100:$BM$115</c:f>
              <c:numCache>
                <c:formatCode>0.00</c:formatCode>
                <c:ptCount val="16"/>
                <c:pt idx="0">
                  <c:v>0</c:v>
                </c:pt>
                <c:pt idx="1">
                  <c:v>1.3333333333333333</c:v>
                </c:pt>
                <c:pt idx="2">
                  <c:v>17.333333333333332</c:v>
                </c:pt>
                <c:pt idx="3">
                  <c:v>69.333333333333329</c:v>
                </c:pt>
                <c:pt idx="4">
                  <c:v>4</c:v>
                </c:pt>
                <c:pt idx="5">
                  <c:v>2.6666666666666665</c:v>
                </c:pt>
                <c:pt idx="6">
                  <c:v>5.333333333333333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D6D1-4AA0-B78E-C1974E7657E1}"/>
            </c:ext>
          </c:extLst>
        </c:ser>
        <c:ser>
          <c:idx val="1"/>
          <c:order val="19"/>
          <c:tx>
            <c:strRef>
              <c:f>Entero!$BN$99</c:f>
              <c:strCache>
                <c:ptCount val="1"/>
                <c:pt idx="0">
                  <c:v>Doxycyclin</c:v>
                </c:pt>
              </c:strCache>
            </c:strRef>
          </c:tx>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Entero!$BN$100:$BN$115</c:f>
              <c:numCache>
                <c:formatCode>0.00</c:formatCode>
                <c:ptCount val="16"/>
                <c:pt idx="0">
                  <c:v>0</c:v>
                </c:pt>
                <c:pt idx="1">
                  <c:v>0</c:v>
                </c:pt>
                <c:pt idx="2">
                  <c:v>0</c:v>
                </c:pt>
                <c:pt idx="3">
                  <c:v>0</c:v>
                </c:pt>
                <c:pt idx="4">
                  <c:v>2.6666666666666665</c:v>
                </c:pt>
                <c:pt idx="5">
                  <c:v>13.333333333333334</c:v>
                </c:pt>
                <c:pt idx="6">
                  <c:v>37.333333333333336</c:v>
                </c:pt>
                <c:pt idx="7">
                  <c:v>16</c:v>
                </c:pt>
                <c:pt idx="8">
                  <c:v>4</c:v>
                </c:pt>
                <c:pt idx="9">
                  <c:v>5.333333333333333</c:v>
                </c:pt>
                <c:pt idx="10">
                  <c:v>21.333333333333332</c:v>
                </c:pt>
                <c:pt idx="11">
                  <c:v>0</c:v>
                </c:pt>
                <c:pt idx="12">
                  <c:v>0</c:v>
                </c:pt>
                <c:pt idx="13">
                  <c:v>0</c:v>
                </c:pt>
                <c:pt idx="14">
                  <c:v>0</c:v>
                </c:pt>
                <c:pt idx="15">
                  <c:v>0</c:v>
                </c:pt>
              </c:numCache>
            </c:numRef>
          </c:val>
          <c:extLst>
            <c:ext xmlns:c16="http://schemas.microsoft.com/office/drawing/2014/chart" uri="{C3380CC4-5D6E-409C-BE32-E72D297353CC}">
              <c16:uniqueId val="{00000001-D6D1-4AA0-B78E-C1974E7657E1}"/>
            </c:ext>
          </c:extLst>
        </c:ser>
        <c:ser>
          <c:idx val="2"/>
          <c:order val="20"/>
          <c:tx>
            <c:strRef>
              <c:f>Entero!$BO$99</c:f>
              <c:strCache>
                <c:ptCount val="1"/>
                <c:pt idx="0">
                  <c:v>Tigecyclin</c:v>
                </c:pt>
              </c:strCache>
            </c:strRef>
          </c:tx>
          <c:invertIfNegative val="0"/>
          <c:cat>
            <c:numRef>
              <c:f>Entero!$AT$100:$AT$115</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Entero!$BO$100:$BO$115</c:f>
              <c:numCache>
                <c:formatCode>0.00</c:formatCode>
                <c:ptCount val="16"/>
                <c:pt idx="0">
                  <c:v>0</c:v>
                </c:pt>
                <c:pt idx="1">
                  <c:v>2.6666666666666665</c:v>
                </c:pt>
                <c:pt idx="2">
                  <c:v>0</c:v>
                </c:pt>
                <c:pt idx="3">
                  <c:v>28</c:v>
                </c:pt>
                <c:pt idx="4">
                  <c:v>50.666666666666664</c:v>
                </c:pt>
                <c:pt idx="5">
                  <c:v>16</c:v>
                </c:pt>
                <c:pt idx="6">
                  <c:v>2.6666666666666665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D6D1-4AA0-B78E-C1974E7657E1}"/>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Entero!$AU$130</c:f>
              <c:strCache>
                <c:ptCount val="1"/>
                <c:pt idx="0">
                  <c:v>Ampicillin</c:v>
                </c:pt>
              </c:strCache>
            </c:strRef>
          </c:tx>
          <c:spPr>
            <a:solidFill>
              <a:srgbClr val="FFCC99"/>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Entero!$AU$131:$AU$146</c:f>
              <c:numCache>
                <c:formatCode>0.00</c:formatCode>
                <c:ptCount val="16"/>
                <c:pt idx="0">
                  <c:v>0</c:v>
                </c:pt>
                <c:pt idx="1">
                  <c:v>0</c:v>
                </c:pt>
                <c:pt idx="2">
                  <c:v>0</c:v>
                </c:pt>
                <c:pt idx="3">
                  <c:v>0</c:v>
                </c:pt>
                <c:pt idx="4">
                  <c:v>0</c:v>
                </c:pt>
                <c:pt idx="5">
                  <c:v>33.333333333333336</c:v>
                </c:pt>
                <c:pt idx="6">
                  <c:v>22.222222222222221</c:v>
                </c:pt>
                <c:pt idx="7">
                  <c:v>11.111111111111111</c:v>
                </c:pt>
                <c:pt idx="8">
                  <c:v>5.5555555555555554</c:v>
                </c:pt>
                <c:pt idx="9">
                  <c:v>0</c:v>
                </c:pt>
                <c:pt idx="10">
                  <c:v>0</c:v>
                </c:pt>
                <c:pt idx="11">
                  <c:v>0</c:v>
                </c:pt>
                <c:pt idx="12">
                  <c:v>27.777777777777779</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1"/>
          <c:tx>
            <c:strRef>
              <c:f>Entero!$AV$130</c:f>
              <c:strCache>
                <c:ptCount val="1"/>
                <c:pt idx="0">
                  <c:v>Ampicillin/ Sulbactam</c:v>
                </c:pt>
              </c:strCache>
            </c:strRef>
          </c:tx>
          <c:spPr>
            <a:solidFill>
              <a:srgbClr val="FFFF00"/>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Entero!$AV$131:$AV$146</c:f>
              <c:numCache>
                <c:formatCode>0.00</c:formatCode>
                <c:ptCount val="16"/>
                <c:pt idx="0">
                  <c:v>0</c:v>
                </c:pt>
                <c:pt idx="1">
                  <c:v>0</c:v>
                </c:pt>
                <c:pt idx="2">
                  <c:v>0</c:v>
                </c:pt>
                <c:pt idx="3">
                  <c:v>0</c:v>
                </c:pt>
                <c:pt idx="4">
                  <c:v>0</c:v>
                </c:pt>
                <c:pt idx="5">
                  <c:v>55.555555555555557</c:v>
                </c:pt>
                <c:pt idx="6">
                  <c:v>16.666666666666668</c:v>
                </c:pt>
                <c:pt idx="7">
                  <c:v>11.111111111111111</c:v>
                </c:pt>
                <c:pt idx="8">
                  <c:v>0</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2"/>
          <c:tx>
            <c:strRef>
              <c:f>Entero!$AW$130</c:f>
              <c:strCache>
                <c:ptCount val="1"/>
                <c:pt idx="0">
                  <c:v>Piperacillin</c:v>
                </c:pt>
              </c:strCache>
            </c:strRef>
          </c:tx>
          <c:spPr>
            <a:solidFill>
              <a:srgbClr val="660066"/>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Entero!$AW$131:$AW$146</c:f>
              <c:numCache>
                <c:formatCode>0.00</c:formatCode>
                <c:ptCount val="16"/>
                <c:pt idx="0">
                  <c:v>0</c:v>
                </c:pt>
                <c:pt idx="1">
                  <c:v>0</c:v>
                </c:pt>
                <c:pt idx="2">
                  <c:v>0</c:v>
                </c:pt>
                <c:pt idx="3">
                  <c:v>0</c:v>
                </c:pt>
                <c:pt idx="4">
                  <c:v>61.111111111111114</c:v>
                </c:pt>
                <c:pt idx="5">
                  <c:v>0</c:v>
                </c:pt>
                <c:pt idx="6">
                  <c:v>16.666666666666668</c:v>
                </c:pt>
                <c:pt idx="7">
                  <c:v>5.5555555555555554</c:v>
                </c:pt>
                <c:pt idx="8">
                  <c:v>0</c:v>
                </c:pt>
                <c:pt idx="9">
                  <c:v>0</c:v>
                </c:pt>
                <c:pt idx="10">
                  <c:v>5.5555555555555554</c:v>
                </c:pt>
                <c:pt idx="11">
                  <c:v>0</c:v>
                </c:pt>
                <c:pt idx="12">
                  <c:v>5.5555555555555554</c:v>
                </c:pt>
                <c:pt idx="13">
                  <c:v>5.5555555555555554</c:v>
                </c:pt>
                <c:pt idx="14">
                  <c:v>0</c:v>
                </c:pt>
                <c:pt idx="15">
                  <c:v>0</c:v>
                </c:pt>
              </c:numCache>
            </c:numRef>
          </c:val>
          <c:extLst>
            <c:ext xmlns:c16="http://schemas.microsoft.com/office/drawing/2014/chart" uri="{C3380CC4-5D6E-409C-BE32-E72D297353CC}">
              <c16:uniqueId val="{00000005-7BBE-43BA-9934-A8A0D501A0E4}"/>
            </c:ext>
          </c:extLst>
        </c:ser>
        <c:ser>
          <c:idx val="6"/>
          <c:order val="3"/>
          <c:tx>
            <c:strRef>
              <c:f>Entero!$AX$130</c:f>
              <c:strCache>
                <c:ptCount val="1"/>
                <c:pt idx="0">
                  <c:v>Piperacillin/ Tazobactam</c:v>
                </c:pt>
              </c:strCache>
            </c:strRef>
          </c:tx>
          <c:spPr>
            <a:solidFill>
              <a:srgbClr val="CC00CC"/>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Entero!$AX$131:$AX$146</c:f>
              <c:numCache>
                <c:formatCode>0.00</c:formatCode>
                <c:ptCount val="16"/>
                <c:pt idx="0">
                  <c:v>0</c:v>
                </c:pt>
                <c:pt idx="1">
                  <c:v>0</c:v>
                </c:pt>
                <c:pt idx="2">
                  <c:v>0</c:v>
                </c:pt>
                <c:pt idx="3">
                  <c:v>0</c:v>
                </c:pt>
                <c:pt idx="4">
                  <c:v>94.444444444444443</c:v>
                </c:pt>
                <c:pt idx="5">
                  <c:v>0</c:v>
                </c:pt>
                <c:pt idx="6">
                  <c:v>0</c:v>
                </c:pt>
                <c:pt idx="7">
                  <c:v>5.5555555555555554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4"/>
          <c:tx>
            <c:strRef>
              <c:f>Entero!$AY$130</c:f>
              <c:strCache>
                <c:ptCount val="1"/>
                <c:pt idx="0">
                  <c:v>Aztreonam</c:v>
                </c:pt>
              </c:strCache>
            </c:strRef>
          </c:tx>
          <c:spPr>
            <a:solidFill>
              <a:srgbClr val="FF66FF"/>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Entero!$AY$131:$AY$146</c:f>
              <c:numCache>
                <c:formatCode>0.00</c:formatCode>
                <c:ptCount val="16"/>
                <c:pt idx="0">
                  <c:v>0</c:v>
                </c:pt>
                <c:pt idx="1">
                  <c:v>0</c:v>
                </c:pt>
                <c:pt idx="2">
                  <c:v>0</c:v>
                </c:pt>
                <c:pt idx="3">
                  <c:v>88.888888888888886</c:v>
                </c:pt>
                <c:pt idx="4">
                  <c:v>0</c:v>
                </c:pt>
                <c:pt idx="5">
                  <c:v>5.5555555555555554</c:v>
                </c:pt>
                <c:pt idx="6">
                  <c:v>5.5555555555555554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5"/>
          <c:tx>
            <c:strRef>
              <c:f>Entero!$AZ$130</c:f>
              <c:strCache>
                <c:ptCount val="1"/>
                <c:pt idx="0">
                  <c:v>Cefotaxim</c:v>
                </c:pt>
              </c:strCache>
            </c:strRef>
          </c:tx>
          <c:spPr>
            <a:solidFill>
              <a:srgbClr val="0000CC"/>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Entero!$AZ$131:$AZ$146</c:f>
              <c:numCache>
                <c:formatCode>0.00</c:formatCode>
                <c:ptCount val="16"/>
                <c:pt idx="0">
                  <c:v>0</c:v>
                </c:pt>
                <c:pt idx="1">
                  <c:v>94.444444444444443</c:v>
                </c:pt>
                <c:pt idx="2">
                  <c:v>0</c:v>
                </c:pt>
                <c:pt idx="3">
                  <c:v>0</c:v>
                </c:pt>
                <c:pt idx="4">
                  <c:v>5.5555555555555554</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6"/>
          <c:tx>
            <c:strRef>
              <c:f>Entero!$BA$130</c:f>
              <c:strCache>
                <c:ptCount val="1"/>
                <c:pt idx="0">
                  <c:v>Ceftazidim</c:v>
                </c:pt>
              </c:strCache>
            </c:strRef>
          </c:tx>
          <c:spPr>
            <a:solidFill>
              <a:srgbClr val="0066CC"/>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Entero!$BA$131:$BA$146</c:f>
              <c:numCache>
                <c:formatCode>0.00</c:formatCode>
                <c:ptCount val="16"/>
                <c:pt idx="0">
                  <c:v>0</c:v>
                </c:pt>
                <c:pt idx="1">
                  <c:v>0</c:v>
                </c:pt>
                <c:pt idx="2">
                  <c:v>0</c:v>
                </c:pt>
                <c:pt idx="3">
                  <c:v>94.444444444444443</c:v>
                </c:pt>
                <c:pt idx="4">
                  <c:v>0</c:v>
                </c:pt>
                <c:pt idx="5">
                  <c:v>0</c:v>
                </c:pt>
                <c:pt idx="6">
                  <c:v>0</c:v>
                </c:pt>
                <c:pt idx="7">
                  <c:v>0</c:v>
                </c:pt>
                <c:pt idx="8">
                  <c:v>5.5555555555555554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7"/>
          <c:tx>
            <c:strRef>
              <c:f>Entero!$BB$130</c:f>
              <c:strCache>
                <c:ptCount val="1"/>
                <c:pt idx="0">
                  <c:v>Cefuroxim</c:v>
                </c:pt>
              </c:strCache>
            </c:strRef>
          </c:tx>
          <c:spPr>
            <a:solidFill>
              <a:srgbClr val="33CCFF"/>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Entero!$BB$131:$BB$146</c:f>
              <c:numCache>
                <c:formatCode>0.00</c:formatCode>
                <c:ptCount val="16"/>
                <c:pt idx="0">
                  <c:v>0</c:v>
                </c:pt>
                <c:pt idx="1">
                  <c:v>0</c:v>
                </c:pt>
                <c:pt idx="2">
                  <c:v>0</c:v>
                </c:pt>
                <c:pt idx="3">
                  <c:v>0</c:v>
                </c:pt>
                <c:pt idx="4">
                  <c:v>0</c:v>
                </c:pt>
                <c:pt idx="5">
                  <c:v>22.222222222222221</c:v>
                </c:pt>
                <c:pt idx="6">
                  <c:v>61.111111111111114</c:v>
                </c:pt>
                <c:pt idx="7">
                  <c:v>16.666666666666668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8"/>
          <c:tx>
            <c:strRef>
              <c:f>Entero!$BC$130</c:f>
              <c:strCache>
                <c:ptCount val="1"/>
                <c:pt idx="0">
                  <c:v>Imipenem</c:v>
                </c:pt>
              </c:strCache>
            </c:strRef>
          </c:tx>
          <c:spPr>
            <a:solidFill>
              <a:srgbClr val="00CC00"/>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Entero!$BC$131:$BC$146</c:f>
              <c:numCache>
                <c:formatCode>0.00</c:formatCode>
                <c:ptCount val="16"/>
                <c:pt idx="0">
                  <c:v>0</c:v>
                </c:pt>
                <c:pt idx="1">
                  <c:v>0</c:v>
                </c:pt>
                <c:pt idx="2">
                  <c:v>22.222222222222221</c:v>
                </c:pt>
                <c:pt idx="3">
                  <c:v>0</c:v>
                </c:pt>
                <c:pt idx="4">
                  <c:v>16.666666666666668</c:v>
                </c:pt>
                <c:pt idx="5">
                  <c:v>5.5555555555555554</c:v>
                </c:pt>
                <c:pt idx="6">
                  <c:v>11.111111111111111</c:v>
                </c:pt>
                <c:pt idx="7">
                  <c:v>33.333333333333336</c:v>
                </c:pt>
                <c:pt idx="8">
                  <c:v>11.111111111111111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9"/>
          <c:tx>
            <c:strRef>
              <c:f>Entero!$BD$130</c:f>
              <c:strCache>
                <c:ptCount val="1"/>
                <c:pt idx="0">
                  <c:v>Meropenem</c:v>
                </c:pt>
              </c:strCache>
            </c:strRef>
          </c:tx>
          <c:spPr>
            <a:solidFill>
              <a:schemeClr val="accent6">
                <a:lumMod val="50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Entero!$BD$131:$BD$146</c:f>
              <c:numCache>
                <c:formatCode>0.00</c:formatCode>
                <c:ptCount val="16"/>
                <c:pt idx="0">
                  <c:v>0</c:v>
                </c:pt>
                <c:pt idx="1">
                  <c:v>0</c:v>
                </c:pt>
                <c:pt idx="2">
                  <c:v>94.444444444444443</c:v>
                </c:pt>
                <c:pt idx="3">
                  <c:v>0</c:v>
                </c:pt>
                <c:pt idx="4">
                  <c:v>0</c:v>
                </c:pt>
                <c:pt idx="5">
                  <c:v>5.5555555555555554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0"/>
          <c:tx>
            <c:strRef>
              <c:f>Entero!$BE$130</c:f>
              <c:strCache>
                <c:ptCount val="1"/>
                <c:pt idx="0">
                  <c:v>Colistin</c:v>
                </c:pt>
              </c:strCache>
            </c:strRef>
          </c:tx>
          <c:spPr>
            <a:solidFill>
              <a:schemeClr val="accent6">
                <a:lumMod val="75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Entero!$BE$131:$BE$146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1"/>
          <c:tx>
            <c:strRef>
              <c:f>Entero!$BF$130</c:f>
              <c:strCache>
                <c:ptCount val="1"/>
                <c:pt idx="0">
                  <c:v>Amikacin</c:v>
                </c:pt>
              </c:strCache>
            </c:strRef>
          </c:tx>
          <c:spPr>
            <a:solidFill>
              <a:schemeClr val="accent6">
                <a:lumMod val="20000"/>
                <a:lumOff val="80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Entero!$BF$131:$BF$146</c:f>
              <c:numCache>
                <c:formatCode>0.00</c:formatCode>
                <c:ptCount val="16"/>
                <c:pt idx="0">
                  <c:v>0</c:v>
                </c:pt>
                <c:pt idx="1">
                  <c:v>0</c:v>
                </c:pt>
                <c:pt idx="2">
                  <c:v>0</c:v>
                </c:pt>
                <c:pt idx="3">
                  <c:v>0</c:v>
                </c:pt>
                <c:pt idx="4">
                  <c:v>38.888888888888886</c:v>
                </c:pt>
                <c:pt idx="5">
                  <c:v>0</c:v>
                </c:pt>
                <c:pt idx="6">
                  <c:v>50</c:v>
                </c:pt>
                <c:pt idx="7">
                  <c:v>11.111111111111111</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2"/>
          <c:tx>
            <c:strRef>
              <c:f>Entero!$BG$130</c:f>
              <c:strCache>
                <c:ptCount val="1"/>
                <c:pt idx="0">
                  <c:v>Gentamicin</c:v>
                </c:pt>
              </c:strCache>
            </c:strRef>
          </c:tx>
          <c:spPr>
            <a:solidFill>
              <a:schemeClr val="bg2">
                <a:lumMod val="50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Entero!$BG$131:$BG$146</c:f>
              <c:numCache>
                <c:formatCode>0.00</c:formatCode>
                <c:ptCount val="16"/>
                <c:pt idx="0">
                  <c:v>0</c:v>
                </c:pt>
                <c:pt idx="1">
                  <c:v>0</c:v>
                </c:pt>
                <c:pt idx="2">
                  <c:v>5.5555555555555554</c:v>
                </c:pt>
                <c:pt idx="3">
                  <c:v>0</c:v>
                </c:pt>
                <c:pt idx="4">
                  <c:v>27.777777777777779</c:v>
                </c:pt>
                <c:pt idx="5">
                  <c:v>61.111111111111114</c:v>
                </c:pt>
                <c:pt idx="6">
                  <c:v>0</c:v>
                </c:pt>
                <c:pt idx="7">
                  <c:v>0</c:v>
                </c:pt>
                <c:pt idx="8">
                  <c:v>0</c:v>
                </c:pt>
                <c:pt idx="9" formatCode="General">
                  <c:v>0</c:v>
                </c:pt>
                <c:pt idx="10" formatCode="General">
                  <c:v>5.5555555555555554</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3"/>
          <c:tx>
            <c:strRef>
              <c:f>Entero!$BH$130</c:f>
              <c:strCache>
                <c:ptCount val="1"/>
                <c:pt idx="0">
                  <c:v>Tobramycin</c:v>
                </c:pt>
              </c:strCache>
            </c:strRef>
          </c:tx>
          <c:spPr>
            <a:solidFill>
              <a:schemeClr val="accent4">
                <a:lumMod val="75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Entero!$BH$131:$BH$146</c:f>
              <c:numCache>
                <c:formatCode>0.00</c:formatCode>
                <c:ptCount val="16"/>
                <c:pt idx="0">
                  <c:v>0</c:v>
                </c:pt>
                <c:pt idx="1">
                  <c:v>0</c:v>
                </c:pt>
                <c:pt idx="2">
                  <c:v>50</c:v>
                </c:pt>
                <c:pt idx="3">
                  <c:v>0</c:v>
                </c:pt>
                <c:pt idx="4">
                  <c:v>33.333333333333336</c:v>
                </c:pt>
                <c:pt idx="5">
                  <c:v>0</c:v>
                </c:pt>
                <c:pt idx="6">
                  <c:v>16.666666666666668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4"/>
          <c:tx>
            <c:strRef>
              <c:f>Entero!$BI$130</c:f>
              <c:strCache>
                <c:ptCount val="1"/>
                <c:pt idx="0">
                  <c:v>Fosfomycin</c:v>
                </c:pt>
              </c:strCache>
            </c:strRef>
          </c:tx>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Entero!$BI$131:$BI$146</c:f>
              <c:numCache>
                <c:formatCode>0.00</c:formatCode>
                <c:ptCount val="16"/>
                <c:pt idx="0">
                  <c:v>0</c:v>
                </c:pt>
                <c:pt idx="1">
                  <c:v>0</c:v>
                </c:pt>
                <c:pt idx="2">
                  <c:v>0</c:v>
                </c:pt>
                <c:pt idx="3">
                  <c:v>0</c:v>
                </c:pt>
                <c:pt idx="4">
                  <c:v>0</c:v>
                </c:pt>
                <c:pt idx="5">
                  <c:v>27.777777777777779</c:v>
                </c:pt>
                <c:pt idx="6">
                  <c:v>0</c:v>
                </c:pt>
                <c:pt idx="7">
                  <c:v>16.666666666666668</c:v>
                </c:pt>
                <c:pt idx="8">
                  <c:v>11.111111111111111</c:v>
                </c:pt>
                <c:pt idx="9">
                  <c:v>5.5555555555555554</c:v>
                </c:pt>
                <c:pt idx="10">
                  <c:v>5.5555555555555554</c:v>
                </c:pt>
                <c:pt idx="11">
                  <c:v>5.5555555555555554</c:v>
                </c:pt>
                <c:pt idx="12">
                  <c:v>5.5555555555555554</c:v>
                </c:pt>
                <c:pt idx="13">
                  <c:v>16.666666666666668</c:v>
                </c:pt>
                <c:pt idx="14">
                  <c:v>5.5555555555555554</c:v>
                </c:pt>
                <c:pt idx="15">
                  <c:v>0</c:v>
                </c:pt>
              </c:numCache>
            </c:numRef>
          </c:val>
          <c:extLst>
            <c:ext xmlns:c16="http://schemas.microsoft.com/office/drawing/2014/chart" uri="{C3380CC4-5D6E-409C-BE32-E72D297353CC}">
              <c16:uniqueId val="{00000012-7BBE-43BA-9934-A8A0D501A0E4}"/>
            </c:ext>
          </c:extLst>
        </c:ser>
        <c:ser>
          <c:idx val="19"/>
          <c:order val="15"/>
          <c:tx>
            <c:strRef>
              <c:f>Entero!$BJ$130</c:f>
              <c:strCache>
                <c:ptCount val="1"/>
                <c:pt idx="0">
                  <c:v>Cotrimoxazol</c:v>
                </c:pt>
              </c:strCache>
            </c:strRef>
          </c:tx>
          <c:spPr>
            <a:solidFill>
              <a:schemeClr val="accent4">
                <a:lumMod val="60000"/>
                <a:lumOff val="40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Entero!$BJ$131:$BJ$146</c:f>
              <c:numCache>
                <c:formatCode>0.00</c:formatCode>
                <c:ptCount val="16"/>
                <c:pt idx="0">
                  <c:v>0</c:v>
                </c:pt>
                <c:pt idx="1">
                  <c:v>0</c:v>
                </c:pt>
                <c:pt idx="2">
                  <c:v>55.555555555555557</c:v>
                </c:pt>
                <c:pt idx="3">
                  <c:v>0</c:v>
                </c:pt>
                <c:pt idx="4">
                  <c:v>11.111111111111111</c:v>
                </c:pt>
                <c:pt idx="5">
                  <c:v>0</c:v>
                </c:pt>
                <c:pt idx="6">
                  <c:v>0</c:v>
                </c:pt>
                <c:pt idx="7">
                  <c:v>0</c:v>
                </c:pt>
                <c:pt idx="8">
                  <c:v>5.5555555555555554</c:v>
                </c:pt>
                <c:pt idx="9">
                  <c:v>0</c:v>
                </c:pt>
                <c:pt idx="10">
                  <c:v>0</c:v>
                </c:pt>
                <c:pt idx="11">
                  <c:v>27.777777777777779</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6"/>
          <c:tx>
            <c:strRef>
              <c:f>Entero!$BK$130</c:f>
              <c:strCache>
                <c:ptCount val="1"/>
                <c:pt idx="0">
                  <c:v>Ciprofloxacin</c:v>
                </c:pt>
              </c:strCache>
            </c:strRef>
          </c:tx>
          <c:spPr>
            <a:solidFill>
              <a:schemeClr val="accent4">
                <a:lumMod val="20000"/>
                <a:lumOff val="80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Entero!$BK$131:$BK$146</c:f>
              <c:numCache>
                <c:formatCode>0.00</c:formatCode>
                <c:ptCount val="16"/>
                <c:pt idx="0">
                  <c:v>0</c:v>
                </c:pt>
                <c:pt idx="1">
                  <c:v>44.444444444444443</c:v>
                </c:pt>
                <c:pt idx="2">
                  <c:v>44.444444444444443</c:v>
                </c:pt>
                <c:pt idx="3">
                  <c:v>0</c:v>
                </c:pt>
                <c:pt idx="4">
                  <c:v>5.5555555555555554</c:v>
                </c:pt>
                <c:pt idx="5">
                  <c:v>0</c:v>
                </c:pt>
                <c:pt idx="6">
                  <c:v>5.5555555555555554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7"/>
          <c:tx>
            <c:strRef>
              <c:f>Entero!$BL$130</c:f>
              <c:strCache>
                <c:ptCount val="1"/>
                <c:pt idx="0">
                  <c:v>Levofloxacin</c:v>
                </c:pt>
              </c:strCache>
            </c:strRef>
          </c:tx>
          <c:spPr>
            <a:solidFill>
              <a:schemeClr val="tx1">
                <a:lumMod val="50000"/>
                <a:lumOff val="50000"/>
              </a:schemeClr>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Entero!$BL$131:$BL$146</c:f>
              <c:numCache>
                <c:formatCode>0.00</c:formatCode>
                <c:ptCount val="16"/>
                <c:pt idx="0">
                  <c:v>0</c:v>
                </c:pt>
                <c:pt idx="1">
                  <c:v>83.333333333333329</c:v>
                </c:pt>
                <c:pt idx="2">
                  <c:v>0</c:v>
                </c:pt>
                <c:pt idx="3">
                  <c:v>5.5555555555555554</c:v>
                </c:pt>
                <c:pt idx="4">
                  <c:v>0</c:v>
                </c:pt>
                <c:pt idx="5">
                  <c:v>5.5555555555555554</c:v>
                </c:pt>
                <c:pt idx="6">
                  <c:v>5.5555555555555554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8"/>
          <c:tx>
            <c:strRef>
              <c:f>Entero!$BM$130</c:f>
              <c:strCache>
                <c:ptCount val="1"/>
                <c:pt idx="0">
                  <c:v>Moxifloxacin</c:v>
                </c:pt>
              </c:strCache>
            </c:strRef>
          </c:tx>
          <c:spPr>
            <a:solidFill>
              <a:srgbClr val="CCFF66"/>
            </a:solidFill>
          </c:spPr>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Entero!$BM$131:$BM$146</c:f>
              <c:numCache>
                <c:formatCode>0.00</c:formatCode>
                <c:ptCount val="16"/>
                <c:pt idx="0">
                  <c:v>0</c:v>
                </c:pt>
                <c:pt idx="1">
                  <c:v>0</c:v>
                </c:pt>
                <c:pt idx="2">
                  <c:v>0</c:v>
                </c:pt>
                <c:pt idx="3">
                  <c:v>16.666666666666668</c:v>
                </c:pt>
                <c:pt idx="4">
                  <c:v>44.444444444444443</c:v>
                </c:pt>
                <c:pt idx="5">
                  <c:v>27.777777777777779</c:v>
                </c:pt>
                <c:pt idx="6">
                  <c:v>0</c:v>
                </c:pt>
                <c:pt idx="7">
                  <c:v>5.5555555555555554</c:v>
                </c:pt>
                <c:pt idx="8">
                  <c:v>0</c:v>
                </c:pt>
                <c:pt idx="9">
                  <c:v>5.5555555555555554</c:v>
                </c:pt>
                <c:pt idx="10">
                  <c:v>0</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9"/>
          <c:tx>
            <c:strRef>
              <c:f>Entero!$BN$130</c:f>
              <c:strCache>
                <c:ptCount val="1"/>
                <c:pt idx="0">
                  <c:v>Doxycyclin</c:v>
                </c:pt>
              </c:strCache>
            </c:strRef>
          </c:tx>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Entero!$BN$131:$BN$146</c:f>
              <c:numCache>
                <c:formatCode>0.00</c:formatCode>
                <c:ptCount val="16"/>
                <c:pt idx="0">
                  <c:v>0</c:v>
                </c:pt>
                <c:pt idx="1">
                  <c:v>0</c:v>
                </c:pt>
                <c:pt idx="2">
                  <c:v>0</c:v>
                </c:pt>
                <c:pt idx="3">
                  <c:v>0</c:v>
                </c:pt>
                <c:pt idx="4">
                  <c:v>0</c:v>
                </c:pt>
                <c:pt idx="5">
                  <c:v>0</c:v>
                </c:pt>
                <c:pt idx="6">
                  <c:v>0</c:v>
                </c:pt>
                <c:pt idx="7">
                  <c:v>5.5555555555555554</c:v>
                </c:pt>
                <c:pt idx="8">
                  <c:v>0</c:v>
                </c:pt>
                <c:pt idx="9">
                  <c:v>5.5555555555555554</c:v>
                </c:pt>
                <c:pt idx="10">
                  <c:v>88.888888888888886</c:v>
                </c:pt>
                <c:pt idx="11">
                  <c:v>0</c:v>
                </c:pt>
                <c:pt idx="12">
                  <c:v>0</c:v>
                </c:pt>
                <c:pt idx="13">
                  <c:v>0</c:v>
                </c:pt>
                <c:pt idx="14">
                  <c:v>0</c:v>
                </c:pt>
                <c:pt idx="15">
                  <c:v>0</c:v>
                </c:pt>
              </c:numCache>
            </c:numRef>
          </c:val>
          <c:extLst>
            <c:ext xmlns:c16="http://schemas.microsoft.com/office/drawing/2014/chart" uri="{C3380CC4-5D6E-409C-BE32-E72D297353CC}">
              <c16:uniqueId val="{00000000-EA2B-4D6B-9EF4-C5D931C5DBB9}"/>
            </c:ext>
          </c:extLst>
        </c:ser>
        <c:ser>
          <c:idx val="1"/>
          <c:order val="20"/>
          <c:tx>
            <c:strRef>
              <c:f>Entero!$BO$130</c:f>
              <c:strCache>
                <c:ptCount val="1"/>
                <c:pt idx="0">
                  <c:v>Tigecyclin</c:v>
                </c:pt>
              </c:strCache>
            </c:strRef>
          </c:tx>
          <c:invertIfNegative val="0"/>
          <c:cat>
            <c:numRef>
              <c:f>Entero!$AT$131:$AT$146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Entero!$BO$131:$BO$146</c:f>
              <c:numCache>
                <c:formatCode>0.00</c:formatCode>
                <c:ptCount val="16"/>
                <c:pt idx="0">
                  <c:v>0</c:v>
                </c:pt>
                <c:pt idx="1">
                  <c:v>0</c:v>
                </c:pt>
                <c:pt idx="2">
                  <c:v>0</c:v>
                </c:pt>
                <c:pt idx="3">
                  <c:v>0</c:v>
                </c:pt>
                <c:pt idx="4">
                  <c:v>5.5555555555555554</c:v>
                </c:pt>
                <c:pt idx="5">
                  <c:v>16.666666666666668</c:v>
                </c:pt>
                <c:pt idx="6">
                  <c:v>38.888888888888886</c:v>
                </c:pt>
                <c:pt idx="7">
                  <c:v>38.888888888888886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EA2B-4D6B-9EF4-C5D931C5DBB9}"/>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Entero!$AU$3</c:f>
              <c:strCache>
                <c:ptCount val="1"/>
                <c:pt idx="0">
                  <c:v>Ampicillin</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0</c:v>
                </c:pt>
                <c:pt idx="7">
                  <c:v>4.4117647058823533</c:v>
                </c:pt>
                <c:pt idx="8">
                  <c:v>10.294117647058824</c:v>
                </c:pt>
                <c:pt idx="9">
                  <c:v>13.235294117647058</c:v>
                </c:pt>
                <c:pt idx="10">
                  <c:v>5.882352941176471</c:v>
                </c:pt>
                <c:pt idx="11">
                  <c:v>13.235294117647058</c:v>
                </c:pt>
                <c:pt idx="12">
                  <c:v>52.941176470588232</c:v>
                </c:pt>
                <c:pt idx="13">
                  <c:v>0</c:v>
                </c:pt>
                <c:pt idx="14">
                  <c:v>0</c:v>
                </c:pt>
                <c:pt idx="15">
                  <c:v>0</c:v>
                </c:pt>
              </c:numCache>
            </c:numRef>
          </c:val>
          <c:extLst>
            <c:ext xmlns:c16="http://schemas.microsoft.com/office/drawing/2014/chart" uri="{C3380CC4-5D6E-409C-BE32-E72D297353CC}">
              <c16:uniqueId val="{00000001-F9A0-4621-899F-E7D7DE4674A2}"/>
            </c:ext>
          </c:extLst>
        </c:ser>
        <c:ser>
          <c:idx val="4"/>
          <c:order val="1"/>
          <c:tx>
            <c:strRef>
              <c:f>Entero!$AV$3</c:f>
              <c:strCache>
                <c:ptCount val="1"/>
                <c:pt idx="0">
                  <c:v>Ampicillin/ Sulbactam</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0</c:v>
                </c:pt>
                <c:pt idx="4">
                  <c:v>0</c:v>
                </c:pt>
                <c:pt idx="5">
                  <c:v>1.4705882352941178</c:v>
                </c:pt>
                <c:pt idx="6">
                  <c:v>7.3529411764705879</c:v>
                </c:pt>
                <c:pt idx="7">
                  <c:v>11.764705882352942</c:v>
                </c:pt>
                <c:pt idx="8">
                  <c:v>10.294117647058824</c:v>
                </c:pt>
                <c:pt idx="9">
                  <c:v>14.705882352941176</c:v>
                </c:pt>
                <c:pt idx="10">
                  <c:v>16.176470588235293</c:v>
                </c:pt>
                <c:pt idx="11">
                  <c:v>10.294117647058824</c:v>
                </c:pt>
                <c:pt idx="12">
                  <c:v>27.941176470588236</c:v>
                </c:pt>
                <c:pt idx="13">
                  <c:v>0</c:v>
                </c:pt>
                <c:pt idx="14">
                  <c:v>0</c:v>
                </c:pt>
                <c:pt idx="15">
                  <c:v>0</c:v>
                </c:pt>
              </c:numCache>
            </c:numRef>
          </c:val>
          <c:extLst>
            <c:ext xmlns:c16="http://schemas.microsoft.com/office/drawing/2014/chart" uri="{C3380CC4-5D6E-409C-BE32-E72D297353CC}">
              <c16:uniqueId val="{00000002-F9A0-4621-899F-E7D7DE4674A2}"/>
            </c:ext>
          </c:extLst>
        </c:ser>
        <c:ser>
          <c:idx val="5"/>
          <c:order val="2"/>
          <c:tx>
            <c:strRef>
              <c:f>Entero!$AW$3</c:f>
              <c:strCache>
                <c:ptCount val="1"/>
                <c:pt idx="0">
                  <c:v>Piperacillin</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10.294117647058824</c:v>
                </c:pt>
                <c:pt idx="5">
                  <c:v>0</c:v>
                </c:pt>
                <c:pt idx="6">
                  <c:v>25</c:v>
                </c:pt>
                <c:pt idx="7">
                  <c:v>48.529411764705884</c:v>
                </c:pt>
                <c:pt idx="8">
                  <c:v>1.4705882352941178</c:v>
                </c:pt>
                <c:pt idx="9">
                  <c:v>1.4705882352941178</c:v>
                </c:pt>
                <c:pt idx="10">
                  <c:v>2.9411764705882355</c:v>
                </c:pt>
                <c:pt idx="11">
                  <c:v>1.4705882352941178</c:v>
                </c:pt>
                <c:pt idx="12">
                  <c:v>5.882352941176471</c:v>
                </c:pt>
                <c:pt idx="13">
                  <c:v>2.9411764705882355</c:v>
                </c:pt>
                <c:pt idx="14">
                  <c:v>0</c:v>
                </c:pt>
                <c:pt idx="15">
                  <c:v>0</c:v>
                </c:pt>
              </c:numCache>
            </c:numRef>
          </c:val>
          <c:extLst>
            <c:ext xmlns:c16="http://schemas.microsoft.com/office/drawing/2014/chart" uri="{C3380CC4-5D6E-409C-BE32-E72D297353CC}">
              <c16:uniqueId val="{00000003-F9A0-4621-899F-E7D7DE4674A2}"/>
            </c:ext>
          </c:extLst>
        </c:ser>
        <c:ser>
          <c:idx val="6"/>
          <c:order val="3"/>
          <c:tx>
            <c:strRef>
              <c:f>Entero!$AX$3</c:f>
              <c:strCache>
                <c:ptCount val="1"/>
                <c:pt idx="0">
                  <c:v>Piperacillin/ Tazobactam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16.176470588235293</c:v>
                </c:pt>
                <c:pt idx="5">
                  <c:v>0</c:v>
                </c:pt>
                <c:pt idx="6">
                  <c:v>42.647058823529413</c:v>
                </c:pt>
                <c:pt idx="7">
                  <c:v>29.411764705882351</c:v>
                </c:pt>
                <c:pt idx="8">
                  <c:v>2.9411764705882355</c:v>
                </c:pt>
                <c:pt idx="9">
                  <c:v>1.4705882352941178</c:v>
                </c:pt>
                <c:pt idx="10">
                  <c:v>0</c:v>
                </c:pt>
                <c:pt idx="11">
                  <c:v>2.9411764705882355</c:v>
                </c:pt>
                <c:pt idx="12">
                  <c:v>4.4117647058823533</c:v>
                </c:pt>
                <c:pt idx="13">
                  <c:v>0</c:v>
                </c:pt>
                <c:pt idx="14">
                  <c:v>0</c:v>
                </c:pt>
                <c:pt idx="15">
                  <c:v>0</c:v>
                </c:pt>
              </c:numCache>
            </c:numRef>
          </c:val>
          <c:extLst>
            <c:ext xmlns:c16="http://schemas.microsoft.com/office/drawing/2014/chart" uri="{C3380CC4-5D6E-409C-BE32-E72D297353CC}">
              <c16:uniqueId val="{00000004-F9A0-4621-899F-E7D7DE4674A2}"/>
            </c:ext>
          </c:extLst>
        </c:ser>
        <c:ser>
          <c:idx val="7"/>
          <c:order val="4"/>
          <c:tx>
            <c:strRef>
              <c:f>Entero!$AY$3</c:f>
              <c:strCache>
                <c:ptCount val="1"/>
                <c:pt idx="0">
                  <c:v>Aztreonam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76.470588235294116</c:v>
                </c:pt>
                <c:pt idx="4">
                  <c:v>0</c:v>
                </c:pt>
                <c:pt idx="5">
                  <c:v>11.764705882352942</c:v>
                </c:pt>
                <c:pt idx="6">
                  <c:v>0</c:v>
                </c:pt>
                <c:pt idx="7">
                  <c:v>0</c:v>
                </c:pt>
                <c:pt idx="8">
                  <c:v>0</c:v>
                </c:pt>
                <c:pt idx="9">
                  <c:v>0</c:v>
                </c:pt>
                <c:pt idx="10">
                  <c:v>5.882352941176471</c:v>
                </c:pt>
                <c:pt idx="11">
                  <c:v>5.882352941176471</c:v>
                </c:pt>
                <c:pt idx="12">
                  <c:v>0</c:v>
                </c:pt>
                <c:pt idx="13">
                  <c:v>0</c:v>
                </c:pt>
                <c:pt idx="14">
                  <c:v>0</c:v>
                </c:pt>
                <c:pt idx="15">
                  <c:v>0</c:v>
                </c:pt>
              </c:numCache>
            </c:numRef>
          </c:val>
          <c:extLst>
            <c:ext xmlns:c16="http://schemas.microsoft.com/office/drawing/2014/chart" uri="{C3380CC4-5D6E-409C-BE32-E72D297353CC}">
              <c16:uniqueId val="{00000005-F9A0-4621-899F-E7D7DE4674A2}"/>
            </c:ext>
          </c:extLst>
        </c:ser>
        <c:ser>
          <c:idx val="9"/>
          <c:order val="5"/>
          <c:tx>
            <c:strRef>
              <c:f>Entero!$AZ$3</c:f>
              <c:strCache>
                <c:ptCount val="1"/>
                <c:pt idx="0">
                  <c:v>Cefotaxim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22.058823529411764</c:v>
                </c:pt>
                <c:pt idx="2">
                  <c:v>0</c:v>
                </c:pt>
                <c:pt idx="3">
                  <c:v>26.470588235294116</c:v>
                </c:pt>
                <c:pt idx="4">
                  <c:v>27.941176470588236</c:v>
                </c:pt>
                <c:pt idx="5">
                  <c:v>8.8235294117647065</c:v>
                </c:pt>
                <c:pt idx="6">
                  <c:v>2.9411764705882355</c:v>
                </c:pt>
                <c:pt idx="7">
                  <c:v>1.4705882352941178</c:v>
                </c:pt>
                <c:pt idx="8">
                  <c:v>0</c:v>
                </c:pt>
                <c:pt idx="9">
                  <c:v>1.4705882352941178</c:v>
                </c:pt>
                <c:pt idx="10">
                  <c:v>8.8235294117647065</c:v>
                </c:pt>
                <c:pt idx="11">
                  <c:v>0</c:v>
                </c:pt>
                <c:pt idx="12">
                  <c:v>0</c:v>
                </c:pt>
                <c:pt idx="13">
                  <c:v>0</c:v>
                </c:pt>
                <c:pt idx="14">
                  <c:v>0</c:v>
                </c:pt>
                <c:pt idx="15">
                  <c:v>0</c:v>
                </c:pt>
              </c:numCache>
            </c:numRef>
          </c:val>
          <c:extLst>
            <c:ext xmlns:c16="http://schemas.microsoft.com/office/drawing/2014/chart" uri="{C3380CC4-5D6E-409C-BE32-E72D297353CC}">
              <c16:uniqueId val="{00000006-F9A0-4621-899F-E7D7DE4674A2}"/>
            </c:ext>
          </c:extLst>
        </c:ser>
        <c:ser>
          <c:idx val="10"/>
          <c:order val="6"/>
          <c:tx>
            <c:strRef>
              <c:f>Entero!$BA$3</c:f>
              <c:strCache>
                <c:ptCount val="1"/>
                <c:pt idx="0">
                  <c:v>Ceftazidim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72.058823529411768</c:v>
                </c:pt>
                <c:pt idx="4">
                  <c:v>1.4705882352941178</c:v>
                </c:pt>
                <c:pt idx="5">
                  <c:v>13.235294117647058</c:v>
                </c:pt>
                <c:pt idx="6">
                  <c:v>1.4705882352941178</c:v>
                </c:pt>
                <c:pt idx="7">
                  <c:v>0</c:v>
                </c:pt>
                <c:pt idx="8">
                  <c:v>0</c:v>
                </c:pt>
                <c:pt idx="9">
                  <c:v>2.9411764705882355</c:v>
                </c:pt>
                <c:pt idx="10">
                  <c:v>0</c:v>
                </c:pt>
                <c:pt idx="11">
                  <c:v>5.882352941176471</c:v>
                </c:pt>
                <c:pt idx="12">
                  <c:v>2.9411764705882355</c:v>
                </c:pt>
                <c:pt idx="13">
                  <c:v>0</c:v>
                </c:pt>
                <c:pt idx="14">
                  <c:v>0</c:v>
                </c:pt>
                <c:pt idx="15">
                  <c:v>0</c:v>
                </c:pt>
              </c:numCache>
            </c:numRef>
          </c:val>
          <c:extLst>
            <c:ext xmlns:c16="http://schemas.microsoft.com/office/drawing/2014/chart" uri="{C3380CC4-5D6E-409C-BE32-E72D297353CC}">
              <c16:uniqueId val="{00000007-F9A0-4621-899F-E7D7DE4674A2}"/>
            </c:ext>
          </c:extLst>
        </c:ser>
        <c:ser>
          <c:idx val="11"/>
          <c:order val="7"/>
          <c:tx>
            <c:strRef>
              <c:f>Entero!$BB$3</c:f>
              <c:strCache>
                <c:ptCount val="1"/>
                <c:pt idx="0">
                  <c:v>Cefuroxim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0</c:v>
                </c:pt>
                <c:pt idx="6">
                  <c:v>1.4705882352941178</c:v>
                </c:pt>
                <c:pt idx="7">
                  <c:v>4.4117647058823533</c:v>
                </c:pt>
                <c:pt idx="8">
                  <c:v>29.411764705882351</c:v>
                </c:pt>
                <c:pt idx="9">
                  <c:v>25</c:v>
                </c:pt>
                <c:pt idx="10">
                  <c:v>20.588235294117649</c:v>
                </c:pt>
                <c:pt idx="11">
                  <c:v>7.3529411764705879</c:v>
                </c:pt>
                <c:pt idx="12">
                  <c:v>11.764705882352942</c:v>
                </c:pt>
                <c:pt idx="13">
                  <c:v>0</c:v>
                </c:pt>
                <c:pt idx="14">
                  <c:v>0</c:v>
                </c:pt>
                <c:pt idx="15">
                  <c:v>0</c:v>
                </c:pt>
              </c:numCache>
            </c:numRef>
          </c:val>
          <c:extLst>
            <c:ext xmlns:c16="http://schemas.microsoft.com/office/drawing/2014/chart" uri="{C3380CC4-5D6E-409C-BE32-E72D297353CC}">
              <c16:uniqueId val="{00000008-F9A0-4621-899F-E7D7DE4674A2}"/>
            </c:ext>
          </c:extLst>
        </c:ser>
        <c:ser>
          <c:idx val="12"/>
          <c:order val="8"/>
          <c:tx>
            <c:strRef>
              <c:f>Entero!$BC$3</c:f>
              <c:strCache>
                <c:ptCount val="1"/>
                <c:pt idx="0">
                  <c:v>Imipenem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33.823529411764703</c:v>
                </c:pt>
                <c:pt idx="3">
                  <c:v>0</c:v>
                </c:pt>
                <c:pt idx="4">
                  <c:v>36.764705882352942</c:v>
                </c:pt>
                <c:pt idx="5">
                  <c:v>17.647058823529413</c:v>
                </c:pt>
                <c:pt idx="6">
                  <c:v>10.294117647058824</c:v>
                </c:pt>
                <c:pt idx="7">
                  <c:v>1.4705882352941178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F9A0-4621-899F-E7D7DE4674A2}"/>
            </c:ext>
          </c:extLst>
        </c:ser>
        <c:ser>
          <c:idx val="13"/>
          <c:order val="9"/>
          <c:tx>
            <c:strRef>
              <c:f>Entero!$BD$3</c:f>
              <c:strCache>
                <c:ptCount val="1"/>
                <c:pt idx="0">
                  <c:v>Meropenem</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97.058823529411768</c:v>
                </c:pt>
                <c:pt idx="3">
                  <c:v>0</c:v>
                </c:pt>
                <c:pt idx="4">
                  <c:v>0</c:v>
                </c:pt>
                <c:pt idx="5">
                  <c:v>2.9411764705882355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F9A0-4621-899F-E7D7DE4674A2}"/>
            </c:ext>
          </c:extLst>
        </c:ser>
        <c:ser>
          <c:idx val="14"/>
          <c:order val="10"/>
          <c:tx>
            <c:strRef>
              <c:f>Entero!$BE$3</c:f>
              <c:strCache>
                <c:ptCount val="1"/>
                <c:pt idx="0">
                  <c:v>Colistin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7.3529411764705879</c:v>
                </c:pt>
                <c:pt idx="4">
                  <c:v>52.941176470588232</c:v>
                </c:pt>
                <c:pt idx="5">
                  <c:v>14.705882352941176</c:v>
                </c:pt>
                <c:pt idx="6">
                  <c:v>14.705882352941176</c:v>
                </c:pt>
                <c:pt idx="7">
                  <c:v>0</c:v>
                </c:pt>
                <c:pt idx="8">
                  <c:v>1.4705882352941178</c:v>
                </c:pt>
                <c:pt idx="9">
                  <c:v>2.9411764705882355</c:v>
                </c:pt>
                <c:pt idx="10">
                  <c:v>5.882352941176471</c:v>
                </c:pt>
                <c:pt idx="11">
                  <c:v>0</c:v>
                </c:pt>
                <c:pt idx="12">
                  <c:v>0</c:v>
                </c:pt>
                <c:pt idx="13">
                  <c:v>0</c:v>
                </c:pt>
                <c:pt idx="14">
                  <c:v>0</c:v>
                </c:pt>
                <c:pt idx="15">
                  <c:v>0</c:v>
                </c:pt>
              </c:numCache>
            </c:numRef>
          </c:val>
          <c:extLst>
            <c:ext xmlns:c16="http://schemas.microsoft.com/office/drawing/2014/chart" uri="{C3380CC4-5D6E-409C-BE32-E72D297353CC}">
              <c16:uniqueId val="{0000000B-F9A0-4621-899F-E7D7DE4674A2}"/>
            </c:ext>
          </c:extLst>
        </c:ser>
        <c:ser>
          <c:idx val="15"/>
          <c:order val="11"/>
          <c:tx>
            <c:strRef>
              <c:f>Entero!$BF$3</c:f>
              <c:strCache>
                <c:ptCount val="1"/>
                <c:pt idx="0">
                  <c:v>Amikacin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85.294117647058826</c:v>
                </c:pt>
                <c:pt idx="5">
                  <c:v>0</c:v>
                </c:pt>
                <c:pt idx="6">
                  <c:v>13.235294117647058</c:v>
                </c:pt>
                <c:pt idx="7">
                  <c:v>0</c:v>
                </c:pt>
                <c:pt idx="8" formatCode="General">
                  <c:v>0</c:v>
                </c:pt>
                <c:pt idx="9" formatCode="General">
                  <c:v>0</c:v>
                </c:pt>
                <c:pt idx="10">
                  <c:v>1.4705882352941178</c:v>
                </c:pt>
                <c:pt idx="11">
                  <c:v>0</c:v>
                </c:pt>
                <c:pt idx="12">
                  <c:v>0</c:v>
                </c:pt>
                <c:pt idx="13">
                  <c:v>0</c:v>
                </c:pt>
                <c:pt idx="14">
                  <c:v>0</c:v>
                </c:pt>
                <c:pt idx="15">
                  <c:v>0</c:v>
                </c:pt>
              </c:numCache>
            </c:numRef>
          </c:val>
          <c:extLst>
            <c:ext xmlns:c16="http://schemas.microsoft.com/office/drawing/2014/chart" uri="{C3380CC4-5D6E-409C-BE32-E72D297353CC}">
              <c16:uniqueId val="{0000000C-F9A0-4621-899F-E7D7DE4674A2}"/>
            </c:ext>
          </c:extLst>
        </c:ser>
        <c:ser>
          <c:idx val="16"/>
          <c:order val="12"/>
          <c:tx>
            <c:strRef>
              <c:f>Entero!$BG$3</c:f>
              <c:strCache>
                <c:ptCount val="1"/>
                <c:pt idx="0">
                  <c:v>Gentamicin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20.588235294117649</c:v>
                </c:pt>
                <c:pt idx="3">
                  <c:v>0</c:v>
                </c:pt>
                <c:pt idx="4">
                  <c:v>75</c:v>
                </c:pt>
                <c:pt idx="5">
                  <c:v>2.9411764705882355</c:v>
                </c:pt>
                <c:pt idx="6">
                  <c:v>0</c:v>
                </c:pt>
                <c:pt idx="7">
                  <c:v>0</c:v>
                </c:pt>
                <c:pt idx="8">
                  <c:v>1.4705882352941178</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D-F9A0-4621-899F-E7D7DE4674A2}"/>
            </c:ext>
          </c:extLst>
        </c:ser>
        <c:ser>
          <c:idx val="17"/>
          <c:order val="13"/>
          <c:tx>
            <c:strRef>
              <c:f>Entero!$BH$3</c:f>
              <c:strCache>
                <c:ptCount val="1"/>
                <c:pt idx="0">
                  <c:v>Tobramycin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94.117647058823536</c:v>
                </c:pt>
                <c:pt idx="3">
                  <c:v>0</c:v>
                </c:pt>
                <c:pt idx="4">
                  <c:v>5.882352941176471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F9A0-4621-899F-E7D7DE4674A2}"/>
            </c:ext>
          </c:extLst>
        </c:ser>
        <c:ser>
          <c:idx val="18"/>
          <c:order val="14"/>
          <c:tx>
            <c:strRef>
              <c:f>Entero!$BI$3</c:f>
              <c:strCache>
                <c:ptCount val="1"/>
                <c:pt idx="0">
                  <c:v>Fosfomycin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5.882352941176471</c:v>
                </c:pt>
                <c:pt idx="6">
                  <c:v>0</c:v>
                </c:pt>
                <c:pt idx="7">
                  <c:v>5.882352941176471</c:v>
                </c:pt>
                <c:pt idx="8">
                  <c:v>19.117647058823529</c:v>
                </c:pt>
                <c:pt idx="9">
                  <c:v>10.294117647058824</c:v>
                </c:pt>
                <c:pt idx="10">
                  <c:v>19.117647058823529</c:v>
                </c:pt>
                <c:pt idx="11">
                  <c:v>26.470588235294116</c:v>
                </c:pt>
                <c:pt idx="12">
                  <c:v>8.8235294117647065</c:v>
                </c:pt>
                <c:pt idx="13">
                  <c:v>2.9411764705882355</c:v>
                </c:pt>
                <c:pt idx="14">
                  <c:v>1.4705882352941178</c:v>
                </c:pt>
                <c:pt idx="15">
                  <c:v>0</c:v>
                </c:pt>
              </c:numCache>
            </c:numRef>
          </c:val>
          <c:extLst>
            <c:ext xmlns:c16="http://schemas.microsoft.com/office/drawing/2014/chart" uri="{C3380CC4-5D6E-409C-BE32-E72D297353CC}">
              <c16:uniqueId val="{0000000F-F9A0-4621-899F-E7D7DE4674A2}"/>
            </c:ext>
          </c:extLst>
        </c:ser>
        <c:ser>
          <c:idx val="19"/>
          <c:order val="15"/>
          <c:tx>
            <c:strRef>
              <c:f>Entero!$BJ$3</c:f>
              <c:strCache>
                <c:ptCount val="1"/>
                <c:pt idx="0">
                  <c:v>Cotrimoxazol</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60.294117647058826</c:v>
                </c:pt>
                <c:pt idx="3">
                  <c:v>0</c:v>
                </c:pt>
                <c:pt idx="4">
                  <c:v>11.764705882352942</c:v>
                </c:pt>
                <c:pt idx="5">
                  <c:v>11.764705882352942</c:v>
                </c:pt>
                <c:pt idx="6">
                  <c:v>2.9411764705882355</c:v>
                </c:pt>
                <c:pt idx="7">
                  <c:v>0</c:v>
                </c:pt>
                <c:pt idx="8">
                  <c:v>1.4705882352941178</c:v>
                </c:pt>
                <c:pt idx="9">
                  <c:v>2.9411764705882355</c:v>
                </c:pt>
                <c:pt idx="10">
                  <c:v>1.4705882352941178</c:v>
                </c:pt>
                <c:pt idx="11">
                  <c:v>7.3529411764705879</c:v>
                </c:pt>
                <c:pt idx="12">
                  <c:v>0</c:v>
                </c:pt>
                <c:pt idx="13">
                  <c:v>0</c:v>
                </c:pt>
                <c:pt idx="14">
                  <c:v>0</c:v>
                </c:pt>
                <c:pt idx="15">
                  <c:v>0</c:v>
                </c:pt>
              </c:numCache>
            </c:numRef>
          </c:val>
          <c:extLst>
            <c:ext xmlns:c16="http://schemas.microsoft.com/office/drawing/2014/chart" uri="{C3380CC4-5D6E-409C-BE32-E72D297353CC}">
              <c16:uniqueId val="{00000010-F9A0-4621-899F-E7D7DE4674A2}"/>
            </c:ext>
          </c:extLst>
        </c:ser>
        <c:ser>
          <c:idx val="20"/>
          <c:order val="16"/>
          <c:tx>
            <c:strRef>
              <c:f>Entero!$BK$3</c:f>
              <c:strCache>
                <c:ptCount val="1"/>
                <c:pt idx="0">
                  <c:v>Ciprofloxacin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89.705882352941174</c:v>
                </c:pt>
                <c:pt idx="2">
                  <c:v>5.882352941176471</c:v>
                </c:pt>
                <c:pt idx="3">
                  <c:v>0</c:v>
                </c:pt>
                <c:pt idx="4">
                  <c:v>1.4705882352941178</c:v>
                </c:pt>
                <c:pt idx="5">
                  <c:v>2.9411764705882355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F9A0-4621-899F-E7D7DE4674A2}"/>
            </c:ext>
          </c:extLst>
        </c:ser>
        <c:ser>
          <c:idx val="21"/>
          <c:order val="17"/>
          <c:tx>
            <c:strRef>
              <c:f>Entero!$BL$3</c:f>
              <c:strCache>
                <c:ptCount val="1"/>
                <c:pt idx="0">
                  <c:v>Levofloxacin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86.764705882352942</c:v>
                </c:pt>
                <c:pt idx="2">
                  <c:v>0</c:v>
                </c:pt>
                <c:pt idx="3">
                  <c:v>7.3529411764705879</c:v>
                </c:pt>
                <c:pt idx="4">
                  <c:v>1.4705882352941178</c:v>
                </c:pt>
                <c:pt idx="5">
                  <c:v>1.4705882352941178</c:v>
                </c:pt>
                <c:pt idx="6">
                  <c:v>0</c:v>
                </c:pt>
                <c:pt idx="7">
                  <c:v>2.9411764705882355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F9A0-4621-899F-E7D7DE4674A2}"/>
            </c:ext>
          </c:extLst>
        </c:ser>
        <c:ser>
          <c:idx val="22"/>
          <c:order val="18"/>
          <c:tx>
            <c:strRef>
              <c:f>Entero!$BM$3</c:f>
              <c:strCache>
                <c:ptCount val="1"/>
                <c:pt idx="0">
                  <c:v>Moxifloxacin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0</c:v>
                </c:pt>
                <c:pt idx="2">
                  <c:v>32.352941176470587</c:v>
                </c:pt>
                <c:pt idx="3">
                  <c:v>60.294117647058826</c:v>
                </c:pt>
                <c:pt idx="4">
                  <c:v>1.4705882352941178</c:v>
                </c:pt>
                <c:pt idx="5">
                  <c:v>2.9411764705882355</c:v>
                </c:pt>
                <c:pt idx="6">
                  <c:v>1.4705882352941178</c:v>
                </c:pt>
                <c:pt idx="7">
                  <c:v>1.4705882352941178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F9A0-4621-899F-E7D7DE4674A2}"/>
            </c:ext>
          </c:extLst>
        </c:ser>
        <c:ser>
          <c:idx val="0"/>
          <c:order val="19"/>
          <c:tx>
            <c:strRef>
              <c:f>Entero!$BN$3</c:f>
              <c:strCache>
                <c:ptCount val="1"/>
                <c:pt idx="0">
                  <c:v>Doxycyclin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0</c:v>
                </c:pt>
                <c:pt idx="5">
                  <c:v>2.9411764705882355</c:v>
                </c:pt>
                <c:pt idx="6">
                  <c:v>55.882352941176471</c:v>
                </c:pt>
                <c:pt idx="7">
                  <c:v>35.294117647058826</c:v>
                </c:pt>
                <c:pt idx="8">
                  <c:v>4.4117647058823533</c:v>
                </c:pt>
                <c:pt idx="9">
                  <c:v>1.4705882352941178</c:v>
                </c:pt>
                <c:pt idx="10">
                  <c:v>0</c:v>
                </c:pt>
                <c:pt idx="11">
                  <c:v>0</c:v>
                </c:pt>
                <c:pt idx="12">
                  <c:v>0</c:v>
                </c:pt>
                <c:pt idx="13">
                  <c:v>0</c:v>
                </c:pt>
                <c:pt idx="14">
                  <c:v>0</c:v>
                </c:pt>
                <c:pt idx="15">
                  <c:v>0</c:v>
                </c:pt>
              </c:numCache>
            </c:numRef>
          </c:val>
          <c:extLst>
            <c:ext xmlns:c16="http://schemas.microsoft.com/office/drawing/2014/chart" uri="{C3380CC4-5D6E-409C-BE32-E72D297353CC}">
              <c16:uniqueId val="{00000014-F9A0-4621-899F-E7D7DE4674A2}"/>
            </c:ext>
          </c:extLst>
        </c:ser>
        <c:ser>
          <c:idx val="1"/>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1.4705882352941178</c:v>
                </c:pt>
                <c:pt idx="2">
                  <c:v>0</c:v>
                </c:pt>
                <c:pt idx="3">
                  <c:v>38.235294117647058</c:v>
                </c:pt>
                <c:pt idx="4">
                  <c:v>44.117647058823529</c:v>
                </c:pt>
                <c:pt idx="5">
                  <c:v>16.176470588235293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F9A0-4621-899F-E7D7DE4674A2}"/>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5"/>
          <c:order val="0"/>
          <c:tx>
            <c:strRef>
              <c:f>Entero!$AU$67</c:f>
              <c:strCache>
                <c:ptCount val="1"/>
                <c:pt idx="0">
                  <c:v>Ampicillin</c:v>
                </c:pt>
              </c:strCache>
            </c:strRef>
          </c:tx>
          <c:spPr>
            <a:solidFill>
              <a:srgbClr val="660066"/>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Entero!$AU$68:$AU$83</c:f>
              <c:numCache>
                <c:formatCode>0.00</c:formatCode>
                <c:ptCount val="16"/>
                <c:pt idx="0">
                  <c:v>0</c:v>
                </c:pt>
                <c:pt idx="1">
                  <c:v>0</c:v>
                </c:pt>
                <c:pt idx="2">
                  <c:v>0</c:v>
                </c:pt>
                <c:pt idx="3">
                  <c:v>0</c:v>
                </c:pt>
                <c:pt idx="4">
                  <c:v>0</c:v>
                </c:pt>
                <c:pt idx="5">
                  <c:v>0</c:v>
                </c:pt>
                <c:pt idx="6">
                  <c:v>0</c:v>
                </c:pt>
                <c:pt idx="7">
                  <c:v>0</c:v>
                </c:pt>
                <c:pt idx="8">
                  <c:v>1.7857142857142858</c:v>
                </c:pt>
                <c:pt idx="9">
                  <c:v>7.1428571428571432</c:v>
                </c:pt>
                <c:pt idx="10">
                  <c:v>26.785714285714285</c:v>
                </c:pt>
                <c:pt idx="11">
                  <c:v>37.5</c:v>
                </c:pt>
                <c:pt idx="12">
                  <c:v>26.785714285714285</c:v>
                </c:pt>
                <c:pt idx="13">
                  <c:v>0</c:v>
                </c:pt>
                <c:pt idx="14">
                  <c:v>0</c:v>
                </c:pt>
                <c:pt idx="15">
                  <c:v>0</c:v>
                </c:pt>
              </c:numCache>
            </c:numRef>
          </c:val>
          <c:extLst>
            <c:ext xmlns:c16="http://schemas.microsoft.com/office/drawing/2014/chart" uri="{C3380CC4-5D6E-409C-BE32-E72D297353CC}">
              <c16:uniqueId val="{00000001-E9AD-44A8-846E-4EDD129931FC}"/>
            </c:ext>
          </c:extLst>
        </c:ser>
        <c:ser>
          <c:idx val="6"/>
          <c:order val="1"/>
          <c:tx>
            <c:strRef>
              <c:f>Entero!$AV$67</c:f>
              <c:strCache>
                <c:ptCount val="1"/>
                <c:pt idx="0">
                  <c:v>Ampicillin/ Sulbactam</c:v>
                </c:pt>
              </c:strCache>
            </c:strRef>
          </c:tx>
          <c:spPr>
            <a:solidFill>
              <a:srgbClr val="CC00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Entero!$AV$68:$AV$83</c:f>
              <c:numCache>
                <c:formatCode>0.00</c:formatCode>
                <c:ptCount val="16"/>
                <c:pt idx="0">
                  <c:v>0</c:v>
                </c:pt>
                <c:pt idx="1">
                  <c:v>0</c:v>
                </c:pt>
                <c:pt idx="2">
                  <c:v>0</c:v>
                </c:pt>
                <c:pt idx="3">
                  <c:v>1.7857142857142858</c:v>
                </c:pt>
                <c:pt idx="4">
                  <c:v>0</c:v>
                </c:pt>
                <c:pt idx="5">
                  <c:v>8.9285714285714288</c:v>
                </c:pt>
                <c:pt idx="6">
                  <c:v>16.071428571428573</c:v>
                </c:pt>
                <c:pt idx="7">
                  <c:v>30.357142857142858</c:v>
                </c:pt>
                <c:pt idx="8">
                  <c:v>25</c:v>
                </c:pt>
                <c:pt idx="9">
                  <c:v>7.1428571428571432</c:v>
                </c:pt>
                <c:pt idx="10">
                  <c:v>5.3571428571428568</c:v>
                </c:pt>
                <c:pt idx="11">
                  <c:v>1.7857142857142858</c:v>
                </c:pt>
                <c:pt idx="12">
                  <c:v>3.5714285714285716</c:v>
                </c:pt>
                <c:pt idx="13">
                  <c:v>0</c:v>
                </c:pt>
                <c:pt idx="14">
                  <c:v>0</c:v>
                </c:pt>
                <c:pt idx="15">
                  <c:v>0</c:v>
                </c:pt>
              </c:numCache>
            </c:numRef>
          </c:val>
          <c:extLst>
            <c:ext xmlns:c16="http://schemas.microsoft.com/office/drawing/2014/chart" uri="{C3380CC4-5D6E-409C-BE32-E72D297353CC}">
              <c16:uniqueId val="{00000002-E9AD-44A8-846E-4EDD129931FC}"/>
            </c:ext>
          </c:extLst>
        </c:ser>
        <c:ser>
          <c:idx val="7"/>
          <c:order val="2"/>
          <c:tx>
            <c:strRef>
              <c:f>Entero!$AW$67</c:f>
              <c:strCache>
                <c:ptCount val="1"/>
                <c:pt idx="0">
                  <c:v>Piperacillin</c:v>
                </c:pt>
              </c:strCache>
            </c:strRef>
          </c:tx>
          <c:spPr>
            <a:solidFill>
              <a:srgbClr val="FF66FF"/>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Entero!$AW$68:$AW$83</c:f>
              <c:numCache>
                <c:formatCode>0.00</c:formatCode>
                <c:ptCount val="16"/>
                <c:pt idx="0">
                  <c:v>0</c:v>
                </c:pt>
                <c:pt idx="1">
                  <c:v>0</c:v>
                </c:pt>
                <c:pt idx="2">
                  <c:v>0</c:v>
                </c:pt>
                <c:pt idx="3">
                  <c:v>0</c:v>
                </c:pt>
                <c:pt idx="4">
                  <c:v>0</c:v>
                </c:pt>
                <c:pt idx="5">
                  <c:v>0</c:v>
                </c:pt>
                <c:pt idx="6">
                  <c:v>3.5714285714285716</c:v>
                </c:pt>
                <c:pt idx="7">
                  <c:v>23.214285714285715</c:v>
                </c:pt>
                <c:pt idx="8">
                  <c:v>41.071428571428569</c:v>
                </c:pt>
                <c:pt idx="9">
                  <c:v>17.857142857142858</c:v>
                </c:pt>
                <c:pt idx="10">
                  <c:v>8.9285714285714288</c:v>
                </c:pt>
                <c:pt idx="11">
                  <c:v>1.7857142857142858</c:v>
                </c:pt>
                <c:pt idx="12">
                  <c:v>0</c:v>
                </c:pt>
                <c:pt idx="13">
                  <c:v>3.5714285714285716</c:v>
                </c:pt>
                <c:pt idx="14">
                  <c:v>0</c:v>
                </c:pt>
                <c:pt idx="15">
                  <c:v>0</c:v>
                </c:pt>
              </c:numCache>
            </c:numRef>
          </c:val>
          <c:extLst>
            <c:ext xmlns:c16="http://schemas.microsoft.com/office/drawing/2014/chart" uri="{C3380CC4-5D6E-409C-BE32-E72D297353CC}">
              <c16:uniqueId val="{00000003-E9AD-44A8-846E-4EDD129931FC}"/>
            </c:ext>
          </c:extLst>
        </c:ser>
        <c:ser>
          <c:idx val="9"/>
          <c:order val="3"/>
          <c:tx>
            <c:strRef>
              <c:f>Entero!$AX$67</c:f>
              <c:strCache>
                <c:ptCount val="1"/>
                <c:pt idx="0">
                  <c:v>Piperacillin/ Tazobactam</c:v>
                </c:pt>
              </c:strCache>
            </c:strRef>
          </c:tx>
          <c:spPr>
            <a:solidFill>
              <a:srgbClr val="0000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Entero!$AX$68:$AX$83</c:f>
              <c:numCache>
                <c:formatCode>0.00</c:formatCode>
                <c:ptCount val="16"/>
                <c:pt idx="0">
                  <c:v>0</c:v>
                </c:pt>
                <c:pt idx="1">
                  <c:v>0</c:v>
                </c:pt>
                <c:pt idx="2">
                  <c:v>0</c:v>
                </c:pt>
                <c:pt idx="3">
                  <c:v>0</c:v>
                </c:pt>
                <c:pt idx="4">
                  <c:v>42.857142857142854</c:v>
                </c:pt>
                <c:pt idx="5">
                  <c:v>0</c:v>
                </c:pt>
                <c:pt idx="6">
                  <c:v>32.142857142857146</c:v>
                </c:pt>
                <c:pt idx="7">
                  <c:v>17.857142857142858</c:v>
                </c:pt>
                <c:pt idx="8">
                  <c:v>3.5714285714285716</c:v>
                </c:pt>
                <c:pt idx="9">
                  <c:v>1.7857142857142858</c:v>
                </c:pt>
                <c:pt idx="10">
                  <c:v>0</c:v>
                </c:pt>
                <c:pt idx="11">
                  <c:v>0</c:v>
                </c:pt>
                <c:pt idx="12">
                  <c:v>0</c:v>
                </c:pt>
                <c:pt idx="13">
                  <c:v>1.7857142857142858</c:v>
                </c:pt>
                <c:pt idx="14">
                  <c:v>0</c:v>
                </c:pt>
                <c:pt idx="15">
                  <c:v>0</c:v>
                </c:pt>
              </c:numCache>
            </c:numRef>
          </c:val>
          <c:extLst>
            <c:ext xmlns:c16="http://schemas.microsoft.com/office/drawing/2014/chart" uri="{C3380CC4-5D6E-409C-BE32-E72D297353CC}">
              <c16:uniqueId val="{00000004-E9AD-44A8-846E-4EDD129931FC}"/>
            </c:ext>
          </c:extLst>
        </c:ser>
        <c:ser>
          <c:idx val="10"/>
          <c:order val="4"/>
          <c:tx>
            <c:strRef>
              <c:f>Entero!$AY$67</c:f>
              <c:strCache>
                <c:ptCount val="1"/>
                <c:pt idx="0">
                  <c:v>Aztreonam</c:v>
                </c:pt>
              </c:strCache>
            </c:strRef>
          </c:tx>
          <c:spPr>
            <a:solidFill>
              <a:srgbClr val="0066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Entero!$AY$68:$AY$83</c:f>
              <c:numCache>
                <c:formatCode>0.00</c:formatCode>
                <c:ptCount val="16"/>
                <c:pt idx="0">
                  <c:v>0</c:v>
                </c:pt>
                <c:pt idx="1">
                  <c:v>0</c:v>
                </c:pt>
                <c:pt idx="2">
                  <c:v>0</c:v>
                </c:pt>
                <c:pt idx="3">
                  <c:v>87.5</c:v>
                </c:pt>
                <c:pt idx="4">
                  <c:v>0</c:v>
                </c:pt>
                <c:pt idx="5">
                  <c:v>5.3571428571428568</c:v>
                </c:pt>
                <c:pt idx="6">
                  <c:v>0</c:v>
                </c:pt>
                <c:pt idx="7">
                  <c:v>1.7857142857142858</c:v>
                </c:pt>
                <c:pt idx="8">
                  <c:v>0</c:v>
                </c:pt>
                <c:pt idx="9">
                  <c:v>3.5714285714285716</c:v>
                </c:pt>
                <c:pt idx="10">
                  <c:v>0</c:v>
                </c:pt>
                <c:pt idx="11">
                  <c:v>1.7857142857142858</c:v>
                </c:pt>
                <c:pt idx="12">
                  <c:v>0</c:v>
                </c:pt>
                <c:pt idx="13">
                  <c:v>0</c:v>
                </c:pt>
                <c:pt idx="14">
                  <c:v>0</c:v>
                </c:pt>
                <c:pt idx="15">
                  <c:v>0</c:v>
                </c:pt>
              </c:numCache>
            </c:numRef>
          </c:val>
          <c:extLst>
            <c:ext xmlns:c16="http://schemas.microsoft.com/office/drawing/2014/chart" uri="{C3380CC4-5D6E-409C-BE32-E72D297353CC}">
              <c16:uniqueId val="{00000005-E9AD-44A8-846E-4EDD129931FC}"/>
            </c:ext>
          </c:extLst>
        </c:ser>
        <c:ser>
          <c:idx val="11"/>
          <c:order val="5"/>
          <c:tx>
            <c:strRef>
              <c:f>Entero!$AZ$67</c:f>
              <c:strCache>
                <c:ptCount val="1"/>
                <c:pt idx="0">
                  <c:v>Cefotaxim</c:v>
                </c:pt>
              </c:strCache>
            </c:strRef>
          </c:tx>
          <c:spPr>
            <a:solidFill>
              <a:srgbClr val="33CCFF"/>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Entero!$AZ$68:$AZ$83</c:f>
              <c:numCache>
                <c:formatCode>0.00</c:formatCode>
                <c:ptCount val="16"/>
                <c:pt idx="0">
                  <c:v>0</c:v>
                </c:pt>
                <c:pt idx="1">
                  <c:v>80.357142857142861</c:v>
                </c:pt>
                <c:pt idx="2">
                  <c:v>0</c:v>
                </c:pt>
                <c:pt idx="3">
                  <c:v>3.5714285714285716</c:v>
                </c:pt>
                <c:pt idx="4">
                  <c:v>3.5714285714285716</c:v>
                </c:pt>
                <c:pt idx="5">
                  <c:v>3.5714285714285716</c:v>
                </c:pt>
                <c:pt idx="6">
                  <c:v>1.7857142857142858</c:v>
                </c:pt>
                <c:pt idx="7">
                  <c:v>5.3571428571428568</c:v>
                </c:pt>
                <c:pt idx="8">
                  <c:v>0</c:v>
                </c:pt>
                <c:pt idx="9">
                  <c:v>1.7857142857142858</c:v>
                </c:pt>
                <c:pt idx="10">
                  <c:v>0</c:v>
                </c:pt>
                <c:pt idx="11">
                  <c:v>0</c:v>
                </c:pt>
                <c:pt idx="12">
                  <c:v>0</c:v>
                </c:pt>
                <c:pt idx="13">
                  <c:v>0</c:v>
                </c:pt>
                <c:pt idx="14">
                  <c:v>0</c:v>
                </c:pt>
                <c:pt idx="15">
                  <c:v>0</c:v>
                </c:pt>
              </c:numCache>
            </c:numRef>
          </c:val>
          <c:extLst>
            <c:ext xmlns:c16="http://schemas.microsoft.com/office/drawing/2014/chart" uri="{C3380CC4-5D6E-409C-BE32-E72D297353CC}">
              <c16:uniqueId val="{00000006-E9AD-44A8-846E-4EDD129931FC}"/>
            </c:ext>
          </c:extLst>
        </c:ser>
        <c:ser>
          <c:idx val="12"/>
          <c:order val="6"/>
          <c:tx>
            <c:strRef>
              <c:f>Entero!$BA$67</c:f>
              <c:strCache>
                <c:ptCount val="1"/>
                <c:pt idx="0">
                  <c:v>Ceftazidim</c:v>
                </c:pt>
              </c:strCache>
            </c:strRef>
          </c:tx>
          <c:spPr>
            <a:solidFill>
              <a:srgbClr val="00CC00"/>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Entero!$BA$68:$BA$83</c:f>
              <c:numCache>
                <c:formatCode>0.00</c:formatCode>
                <c:ptCount val="16"/>
                <c:pt idx="0">
                  <c:v>0</c:v>
                </c:pt>
                <c:pt idx="1">
                  <c:v>0</c:v>
                </c:pt>
                <c:pt idx="2">
                  <c:v>0</c:v>
                </c:pt>
                <c:pt idx="3">
                  <c:v>80.357142857142861</c:v>
                </c:pt>
                <c:pt idx="4">
                  <c:v>0</c:v>
                </c:pt>
                <c:pt idx="5">
                  <c:v>10.714285714285714</c:v>
                </c:pt>
                <c:pt idx="6">
                  <c:v>0</c:v>
                </c:pt>
                <c:pt idx="7">
                  <c:v>5.3571428571428568</c:v>
                </c:pt>
                <c:pt idx="8">
                  <c:v>1.7857142857142858</c:v>
                </c:pt>
                <c:pt idx="9">
                  <c:v>0</c:v>
                </c:pt>
                <c:pt idx="10">
                  <c:v>0</c:v>
                </c:pt>
                <c:pt idx="11">
                  <c:v>1.7857142857142858</c:v>
                </c:pt>
                <c:pt idx="12">
                  <c:v>0</c:v>
                </c:pt>
                <c:pt idx="13">
                  <c:v>0</c:v>
                </c:pt>
                <c:pt idx="14">
                  <c:v>0</c:v>
                </c:pt>
                <c:pt idx="15">
                  <c:v>0</c:v>
                </c:pt>
              </c:numCache>
            </c:numRef>
          </c:val>
          <c:extLst>
            <c:ext xmlns:c16="http://schemas.microsoft.com/office/drawing/2014/chart" uri="{C3380CC4-5D6E-409C-BE32-E72D297353CC}">
              <c16:uniqueId val="{00000007-E9AD-44A8-846E-4EDD129931FC}"/>
            </c:ext>
          </c:extLst>
        </c:ser>
        <c:ser>
          <c:idx val="13"/>
          <c:order val="7"/>
          <c:tx>
            <c:strRef>
              <c:f>Entero!$BB$67</c:f>
              <c:strCache>
                <c:ptCount val="1"/>
                <c:pt idx="0">
                  <c:v>Cefuroxim</c:v>
                </c:pt>
              </c:strCache>
            </c:strRef>
          </c:tx>
          <c:spPr>
            <a:solidFill>
              <a:schemeClr val="accent6">
                <a:lumMod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Entero!$BB$68:$BB$83</c:f>
              <c:numCache>
                <c:formatCode>0.00</c:formatCode>
                <c:ptCount val="16"/>
                <c:pt idx="0">
                  <c:v>0</c:v>
                </c:pt>
                <c:pt idx="1">
                  <c:v>0</c:v>
                </c:pt>
                <c:pt idx="2">
                  <c:v>0</c:v>
                </c:pt>
                <c:pt idx="3">
                  <c:v>0</c:v>
                </c:pt>
                <c:pt idx="4">
                  <c:v>0</c:v>
                </c:pt>
                <c:pt idx="5">
                  <c:v>5.3571428571428568</c:v>
                </c:pt>
                <c:pt idx="6">
                  <c:v>53.571428571428569</c:v>
                </c:pt>
                <c:pt idx="7">
                  <c:v>17.857142857142858</c:v>
                </c:pt>
                <c:pt idx="8">
                  <c:v>12.5</c:v>
                </c:pt>
                <c:pt idx="9">
                  <c:v>0</c:v>
                </c:pt>
                <c:pt idx="10">
                  <c:v>7.1428571428571432</c:v>
                </c:pt>
                <c:pt idx="11">
                  <c:v>0</c:v>
                </c:pt>
                <c:pt idx="12">
                  <c:v>3.5714285714285716</c:v>
                </c:pt>
                <c:pt idx="13">
                  <c:v>0</c:v>
                </c:pt>
                <c:pt idx="14">
                  <c:v>0</c:v>
                </c:pt>
                <c:pt idx="15">
                  <c:v>0</c:v>
                </c:pt>
              </c:numCache>
            </c:numRef>
          </c:val>
          <c:extLst>
            <c:ext xmlns:c16="http://schemas.microsoft.com/office/drawing/2014/chart" uri="{C3380CC4-5D6E-409C-BE32-E72D297353CC}">
              <c16:uniqueId val="{00000008-E9AD-44A8-846E-4EDD129931FC}"/>
            </c:ext>
          </c:extLst>
        </c:ser>
        <c:ser>
          <c:idx val="14"/>
          <c:order val="8"/>
          <c:tx>
            <c:strRef>
              <c:f>Entero!$BC$67</c:f>
              <c:strCache>
                <c:ptCount val="1"/>
                <c:pt idx="0">
                  <c:v>Imipenem</c:v>
                </c:pt>
              </c:strCache>
            </c:strRef>
          </c:tx>
          <c:spPr>
            <a:solidFill>
              <a:schemeClr val="accent6">
                <a:lumMod val="75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Entero!$BC$68:$BC$83</c:f>
              <c:numCache>
                <c:formatCode>0.00</c:formatCode>
                <c:ptCount val="16"/>
                <c:pt idx="0">
                  <c:v>0</c:v>
                </c:pt>
                <c:pt idx="1">
                  <c:v>0</c:v>
                </c:pt>
                <c:pt idx="2">
                  <c:v>50</c:v>
                </c:pt>
                <c:pt idx="3">
                  <c:v>0</c:v>
                </c:pt>
                <c:pt idx="4">
                  <c:v>44.642857142857146</c:v>
                </c:pt>
                <c:pt idx="5">
                  <c:v>5.3571428571428568</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E9AD-44A8-846E-4EDD129931FC}"/>
            </c:ext>
          </c:extLst>
        </c:ser>
        <c:ser>
          <c:idx val="15"/>
          <c:order val="9"/>
          <c:tx>
            <c:strRef>
              <c:f>Entero!$BD$67</c:f>
              <c:strCache>
                <c:ptCount val="1"/>
                <c:pt idx="0">
                  <c:v>Meropenem</c:v>
                </c:pt>
              </c:strCache>
            </c:strRef>
          </c:tx>
          <c:spPr>
            <a:solidFill>
              <a:schemeClr val="accent6">
                <a:lumMod val="20000"/>
                <a:lumOff val="8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Entero!$BD$68:$BD$83</c:f>
              <c:numCache>
                <c:formatCode>0.00</c:formatCode>
                <c:ptCount val="16"/>
                <c:pt idx="0">
                  <c:v>0</c:v>
                </c:pt>
                <c:pt idx="1">
                  <c:v>0</c:v>
                </c:pt>
                <c:pt idx="2">
                  <c:v>94.642857142857139</c:v>
                </c:pt>
                <c:pt idx="3">
                  <c:v>0</c:v>
                </c:pt>
                <c:pt idx="4">
                  <c:v>1.7857142857142858</c:v>
                </c:pt>
                <c:pt idx="5">
                  <c:v>3.5714285714285716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E9AD-44A8-846E-4EDD129931FC}"/>
            </c:ext>
          </c:extLst>
        </c:ser>
        <c:ser>
          <c:idx val="16"/>
          <c:order val="10"/>
          <c:tx>
            <c:strRef>
              <c:f>Entero!$BE$67</c:f>
              <c:strCache>
                <c:ptCount val="1"/>
                <c:pt idx="0">
                  <c:v>Colistin</c:v>
                </c:pt>
              </c:strCache>
            </c:strRef>
          </c:tx>
          <c:spPr>
            <a:solidFill>
              <a:schemeClr val="bg2">
                <a:lumMod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Entero!$BE$68:$BE$83</c:f>
              <c:numCache>
                <c:formatCode>0.00</c:formatCode>
                <c:ptCount val="16"/>
                <c:pt idx="0">
                  <c:v>0</c:v>
                </c:pt>
                <c:pt idx="1">
                  <c:v>0</c:v>
                </c:pt>
                <c:pt idx="2">
                  <c:v>0</c:v>
                </c:pt>
                <c:pt idx="3">
                  <c:v>3.5714285714285716</c:v>
                </c:pt>
                <c:pt idx="4">
                  <c:v>64.285714285714292</c:v>
                </c:pt>
                <c:pt idx="5">
                  <c:v>19.642857142857142</c:v>
                </c:pt>
                <c:pt idx="6">
                  <c:v>8.9285714285714288</c:v>
                </c:pt>
                <c:pt idx="7">
                  <c:v>1.7857142857142858</c:v>
                </c:pt>
                <c:pt idx="8">
                  <c:v>0</c:v>
                </c:pt>
                <c:pt idx="9">
                  <c:v>0</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0B-E9AD-44A8-846E-4EDD129931FC}"/>
            </c:ext>
          </c:extLst>
        </c:ser>
        <c:ser>
          <c:idx val="17"/>
          <c:order val="11"/>
          <c:tx>
            <c:strRef>
              <c:f>Entero!$BF$67</c:f>
              <c:strCache>
                <c:ptCount val="1"/>
                <c:pt idx="0">
                  <c:v>Amikacin</c:v>
                </c:pt>
              </c:strCache>
            </c:strRef>
          </c:tx>
          <c:spPr>
            <a:solidFill>
              <a:schemeClr val="accent4">
                <a:lumMod val="75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Entero!$BF$68:$BF$83</c:f>
              <c:numCache>
                <c:formatCode>0.00</c:formatCode>
                <c:ptCount val="16"/>
                <c:pt idx="0">
                  <c:v>0</c:v>
                </c:pt>
                <c:pt idx="1">
                  <c:v>0</c:v>
                </c:pt>
                <c:pt idx="2">
                  <c:v>0</c:v>
                </c:pt>
                <c:pt idx="3">
                  <c:v>0</c:v>
                </c:pt>
                <c:pt idx="4">
                  <c:v>82.142857142857139</c:v>
                </c:pt>
                <c:pt idx="5">
                  <c:v>0</c:v>
                </c:pt>
                <c:pt idx="6">
                  <c:v>12.5</c:v>
                </c:pt>
                <c:pt idx="7">
                  <c:v>3.5714285714285716</c:v>
                </c:pt>
                <c:pt idx="8" formatCode="General">
                  <c:v>0</c:v>
                </c:pt>
                <c:pt idx="9" formatCode="General">
                  <c:v>0</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0C-E9AD-44A8-846E-4EDD129931FC}"/>
            </c:ext>
          </c:extLst>
        </c:ser>
        <c:ser>
          <c:idx val="18"/>
          <c:order val="12"/>
          <c:tx>
            <c:strRef>
              <c:f>Entero!$BG$67</c:f>
              <c:strCache>
                <c:ptCount val="1"/>
                <c:pt idx="0">
                  <c:v>Gentamicin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Entero!$BG$68:$BG$83</c:f>
              <c:numCache>
                <c:formatCode>0.00</c:formatCode>
                <c:ptCount val="16"/>
                <c:pt idx="0">
                  <c:v>0</c:v>
                </c:pt>
                <c:pt idx="1">
                  <c:v>0</c:v>
                </c:pt>
                <c:pt idx="2">
                  <c:v>16.071428571428573</c:v>
                </c:pt>
                <c:pt idx="3">
                  <c:v>0</c:v>
                </c:pt>
                <c:pt idx="4">
                  <c:v>71.428571428571431</c:v>
                </c:pt>
                <c:pt idx="5">
                  <c:v>8.9285714285714288</c:v>
                </c:pt>
                <c:pt idx="6">
                  <c:v>1.7857142857142858</c:v>
                </c:pt>
                <c:pt idx="7">
                  <c:v>0</c:v>
                </c:pt>
                <c:pt idx="8">
                  <c:v>1.7857142857142858</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D-E9AD-44A8-846E-4EDD129931FC}"/>
            </c:ext>
          </c:extLst>
        </c:ser>
        <c:ser>
          <c:idx val="19"/>
          <c:order val="13"/>
          <c:tx>
            <c:strRef>
              <c:f>Entero!$BH$67</c:f>
              <c:strCache>
                <c:ptCount val="1"/>
                <c:pt idx="0">
                  <c:v>Tobramycin</c:v>
                </c:pt>
              </c:strCache>
            </c:strRef>
          </c:tx>
          <c:spPr>
            <a:solidFill>
              <a:schemeClr val="accent4">
                <a:lumMod val="60000"/>
                <a:lumOff val="4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Entero!$BH$68:$BH$83</c:f>
              <c:numCache>
                <c:formatCode>0.00</c:formatCode>
                <c:ptCount val="16"/>
                <c:pt idx="0">
                  <c:v>0</c:v>
                </c:pt>
                <c:pt idx="1">
                  <c:v>0</c:v>
                </c:pt>
                <c:pt idx="2">
                  <c:v>95.454545454545453</c:v>
                </c:pt>
                <c:pt idx="3">
                  <c:v>0</c:v>
                </c:pt>
                <c:pt idx="4">
                  <c:v>0</c:v>
                </c:pt>
                <c:pt idx="5">
                  <c:v>4.5454545454545459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E9AD-44A8-846E-4EDD129931FC}"/>
            </c:ext>
          </c:extLst>
        </c:ser>
        <c:ser>
          <c:idx val="20"/>
          <c:order val="14"/>
          <c:tx>
            <c:strRef>
              <c:f>Entero!$BI$67</c:f>
              <c:strCache>
                <c:ptCount val="1"/>
                <c:pt idx="0">
                  <c:v>Fosfomycin</c:v>
                </c:pt>
              </c:strCache>
            </c:strRef>
          </c:tx>
          <c:spPr>
            <a:solidFill>
              <a:schemeClr val="accent4">
                <a:lumMod val="20000"/>
                <a:lumOff val="8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Entero!$BI$68:$BI$83</c:f>
              <c:numCache>
                <c:formatCode>0.00</c:formatCode>
                <c:ptCount val="16"/>
                <c:pt idx="0">
                  <c:v>0</c:v>
                </c:pt>
                <c:pt idx="1">
                  <c:v>0</c:v>
                </c:pt>
                <c:pt idx="2">
                  <c:v>0</c:v>
                </c:pt>
                <c:pt idx="3">
                  <c:v>0</c:v>
                </c:pt>
                <c:pt idx="4">
                  <c:v>0</c:v>
                </c:pt>
                <c:pt idx="5">
                  <c:v>8.9285714285714288</c:v>
                </c:pt>
                <c:pt idx="6">
                  <c:v>0</c:v>
                </c:pt>
                <c:pt idx="7">
                  <c:v>12.5</c:v>
                </c:pt>
                <c:pt idx="8">
                  <c:v>10.714285714285714</c:v>
                </c:pt>
                <c:pt idx="9">
                  <c:v>26.785714285714285</c:v>
                </c:pt>
                <c:pt idx="10">
                  <c:v>25</c:v>
                </c:pt>
                <c:pt idx="11">
                  <c:v>8.9285714285714288</c:v>
                </c:pt>
                <c:pt idx="12">
                  <c:v>1.7857142857142858</c:v>
                </c:pt>
                <c:pt idx="13">
                  <c:v>3.5714285714285716</c:v>
                </c:pt>
                <c:pt idx="14">
                  <c:v>1.7857142857142858</c:v>
                </c:pt>
                <c:pt idx="15">
                  <c:v>0</c:v>
                </c:pt>
              </c:numCache>
            </c:numRef>
          </c:val>
          <c:extLst>
            <c:ext xmlns:c16="http://schemas.microsoft.com/office/drawing/2014/chart" uri="{C3380CC4-5D6E-409C-BE32-E72D297353CC}">
              <c16:uniqueId val="{0000000F-E9AD-44A8-846E-4EDD129931FC}"/>
            </c:ext>
          </c:extLst>
        </c:ser>
        <c:ser>
          <c:idx val="21"/>
          <c:order val="15"/>
          <c:tx>
            <c:strRef>
              <c:f>Entero!$BJ$67</c:f>
              <c:strCache>
                <c:ptCount val="1"/>
                <c:pt idx="0">
                  <c:v>Cotrimoxazol</c:v>
                </c:pt>
              </c:strCache>
            </c:strRef>
          </c:tx>
          <c:spPr>
            <a:solidFill>
              <a:schemeClr val="tx1">
                <a:lumMod val="50000"/>
                <a:lumOff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Entero!$BJ$68:$BJ$83</c:f>
              <c:numCache>
                <c:formatCode>0.00</c:formatCode>
                <c:ptCount val="16"/>
                <c:pt idx="0">
                  <c:v>0</c:v>
                </c:pt>
                <c:pt idx="1">
                  <c:v>0</c:v>
                </c:pt>
                <c:pt idx="2">
                  <c:v>66.071428571428569</c:v>
                </c:pt>
                <c:pt idx="3">
                  <c:v>0</c:v>
                </c:pt>
                <c:pt idx="4">
                  <c:v>3.5714285714285716</c:v>
                </c:pt>
                <c:pt idx="5">
                  <c:v>3.5714285714285716</c:v>
                </c:pt>
                <c:pt idx="6">
                  <c:v>0</c:v>
                </c:pt>
                <c:pt idx="7">
                  <c:v>3.5714285714285716</c:v>
                </c:pt>
                <c:pt idx="8">
                  <c:v>3.5714285714285716</c:v>
                </c:pt>
                <c:pt idx="9">
                  <c:v>5.3571428571428568</c:v>
                </c:pt>
                <c:pt idx="10">
                  <c:v>7.1428571428571432</c:v>
                </c:pt>
                <c:pt idx="11">
                  <c:v>7.1428571428571432</c:v>
                </c:pt>
                <c:pt idx="12">
                  <c:v>0</c:v>
                </c:pt>
                <c:pt idx="13">
                  <c:v>0</c:v>
                </c:pt>
                <c:pt idx="14">
                  <c:v>0</c:v>
                </c:pt>
                <c:pt idx="15">
                  <c:v>0</c:v>
                </c:pt>
              </c:numCache>
            </c:numRef>
          </c:val>
          <c:extLst>
            <c:ext xmlns:c16="http://schemas.microsoft.com/office/drawing/2014/chart" uri="{C3380CC4-5D6E-409C-BE32-E72D297353CC}">
              <c16:uniqueId val="{00000010-E9AD-44A8-846E-4EDD129931FC}"/>
            </c:ext>
          </c:extLst>
        </c:ser>
        <c:ser>
          <c:idx val="22"/>
          <c:order val="16"/>
          <c:tx>
            <c:strRef>
              <c:f>Entero!$BK$67</c:f>
              <c:strCache>
                <c:ptCount val="1"/>
                <c:pt idx="0">
                  <c:v>Ciprofloxacin</c:v>
                </c:pt>
              </c:strCache>
            </c:strRef>
          </c:tx>
          <c:spPr>
            <a:solidFill>
              <a:srgbClr val="CCFF66"/>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Entero!$BK$68:$BK$83</c:f>
              <c:numCache>
                <c:formatCode>0.00</c:formatCode>
                <c:ptCount val="16"/>
                <c:pt idx="0">
                  <c:v>0</c:v>
                </c:pt>
                <c:pt idx="1">
                  <c:v>76.785714285714292</c:v>
                </c:pt>
                <c:pt idx="2">
                  <c:v>10.714285714285714</c:v>
                </c:pt>
                <c:pt idx="3">
                  <c:v>8.9285714285714288</c:v>
                </c:pt>
                <c:pt idx="4">
                  <c:v>0</c:v>
                </c:pt>
                <c:pt idx="5">
                  <c:v>1.7857142857142858</c:v>
                </c:pt>
                <c:pt idx="6">
                  <c:v>0</c:v>
                </c:pt>
                <c:pt idx="7">
                  <c:v>0</c:v>
                </c:pt>
                <c:pt idx="8">
                  <c:v>0</c:v>
                </c:pt>
                <c:pt idx="9">
                  <c:v>1.7857142857142858</c:v>
                </c:pt>
                <c:pt idx="10">
                  <c:v>0</c:v>
                </c:pt>
                <c:pt idx="11">
                  <c:v>0</c:v>
                </c:pt>
                <c:pt idx="12">
                  <c:v>0</c:v>
                </c:pt>
                <c:pt idx="13">
                  <c:v>0</c:v>
                </c:pt>
                <c:pt idx="14">
                  <c:v>0</c:v>
                </c:pt>
                <c:pt idx="15">
                  <c:v>0</c:v>
                </c:pt>
              </c:numCache>
            </c:numRef>
          </c:val>
          <c:extLst>
            <c:ext xmlns:c16="http://schemas.microsoft.com/office/drawing/2014/chart" uri="{C3380CC4-5D6E-409C-BE32-E72D297353CC}">
              <c16:uniqueId val="{00000011-E9AD-44A8-846E-4EDD129931FC}"/>
            </c:ext>
          </c:extLst>
        </c:ser>
        <c:ser>
          <c:idx val="0"/>
          <c:order val="17"/>
          <c:tx>
            <c:strRef>
              <c:f>Entero!$BL$67</c:f>
              <c:strCache>
                <c:ptCount val="1"/>
                <c:pt idx="0">
                  <c:v>Levofloxacin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Entero!$BL$68:$BL$83</c:f>
              <c:numCache>
                <c:formatCode>0.00</c:formatCode>
                <c:ptCount val="16"/>
                <c:pt idx="0">
                  <c:v>0</c:v>
                </c:pt>
                <c:pt idx="1">
                  <c:v>85.714285714285708</c:v>
                </c:pt>
                <c:pt idx="2">
                  <c:v>0</c:v>
                </c:pt>
                <c:pt idx="3">
                  <c:v>12.5</c:v>
                </c:pt>
                <c:pt idx="4">
                  <c:v>0</c:v>
                </c:pt>
                <c:pt idx="5">
                  <c:v>1.7857142857142858</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E9AD-44A8-846E-4EDD129931FC}"/>
            </c:ext>
          </c:extLst>
        </c:ser>
        <c:ser>
          <c:idx val="1"/>
          <c:order val="18"/>
          <c:tx>
            <c:strRef>
              <c:f>Entero!$BM$67</c:f>
              <c:strCache>
                <c:ptCount val="1"/>
                <c:pt idx="0">
                  <c:v>Moxifloxacin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Entero!$BM$68:$BM$83</c:f>
              <c:numCache>
                <c:formatCode>0.00</c:formatCode>
                <c:ptCount val="16"/>
                <c:pt idx="0">
                  <c:v>0</c:v>
                </c:pt>
                <c:pt idx="1">
                  <c:v>1.7857142857142858</c:v>
                </c:pt>
                <c:pt idx="2">
                  <c:v>28.571428571428573</c:v>
                </c:pt>
                <c:pt idx="3">
                  <c:v>58.928571428571431</c:v>
                </c:pt>
                <c:pt idx="4">
                  <c:v>5.3571428571428568</c:v>
                </c:pt>
                <c:pt idx="5">
                  <c:v>1.7857142857142858</c:v>
                </c:pt>
                <c:pt idx="6">
                  <c:v>1.7857142857142858</c:v>
                </c:pt>
                <c:pt idx="7">
                  <c:v>0</c:v>
                </c:pt>
                <c:pt idx="8">
                  <c:v>0</c:v>
                </c:pt>
                <c:pt idx="9">
                  <c:v>1.7857142857142858</c:v>
                </c:pt>
                <c:pt idx="10">
                  <c:v>0</c:v>
                </c:pt>
                <c:pt idx="11">
                  <c:v>0</c:v>
                </c:pt>
                <c:pt idx="12">
                  <c:v>0</c:v>
                </c:pt>
                <c:pt idx="13">
                  <c:v>0</c:v>
                </c:pt>
                <c:pt idx="14">
                  <c:v>0</c:v>
                </c:pt>
                <c:pt idx="15">
                  <c:v>0</c:v>
                </c:pt>
              </c:numCache>
            </c:numRef>
          </c:val>
          <c:extLst>
            <c:ext xmlns:c16="http://schemas.microsoft.com/office/drawing/2014/chart" uri="{C3380CC4-5D6E-409C-BE32-E72D297353CC}">
              <c16:uniqueId val="{00000013-E9AD-44A8-846E-4EDD129931FC}"/>
            </c:ext>
          </c:extLst>
        </c:ser>
        <c:ser>
          <c:idx val="2"/>
          <c:order val="19"/>
          <c:tx>
            <c:strRef>
              <c:f>Entero!$BN$67</c:f>
              <c:strCache>
                <c:ptCount val="1"/>
                <c:pt idx="0">
                  <c:v>Doxycyclin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Entero!$BN$68:$BN$83</c:f>
              <c:numCache>
                <c:formatCode>0.00</c:formatCode>
                <c:ptCount val="16"/>
                <c:pt idx="0">
                  <c:v>0</c:v>
                </c:pt>
                <c:pt idx="1">
                  <c:v>0</c:v>
                </c:pt>
                <c:pt idx="2">
                  <c:v>1.7857142857142858</c:v>
                </c:pt>
                <c:pt idx="3">
                  <c:v>0</c:v>
                </c:pt>
                <c:pt idx="4">
                  <c:v>5.3571428571428568</c:v>
                </c:pt>
                <c:pt idx="5">
                  <c:v>55.357142857142854</c:v>
                </c:pt>
                <c:pt idx="6">
                  <c:v>26.785714285714285</c:v>
                </c:pt>
                <c:pt idx="7">
                  <c:v>7.1428571428571432</c:v>
                </c:pt>
                <c:pt idx="8">
                  <c:v>0</c:v>
                </c:pt>
                <c:pt idx="9">
                  <c:v>1.7857142857142858</c:v>
                </c:pt>
                <c:pt idx="10">
                  <c:v>1.7857142857142858</c:v>
                </c:pt>
                <c:pt idx="11">
                  <c:v>0</c:v>
                </c:pt>
                <c:pt idx="12">
                  <c:v>0</c:v>
                </c:pt>
                <c:pt idx="13">
                  <c:v>0</c:v>
                </c:pt>
                <c:pt idx="14">
                  <c:v>0</c:v>
                </c:pt>
                <c:pt idx="15">
                  <c:v>0</c:v>
                </c:pt>
              </c:numCache>
            </c:numRef>
          </c:val>
          <c:extLst>
            <c:ext xmlns:c16="http://schemas.microsoft.com/office/drawing/2014/chart" uri="{C3380CC4-5D6E-409C-BE32-E72D297353CC}">
              <c16:uniqueId val="{00000014-E9AD-44A8-846E-4EDD129931FC}"/>
            </c:ext>
          </c:extLst>
        </c:ser>
        <c:ser>
          <c:idx val="3"/>
          <c:order val="20"/>
          <c:tx>
            <c:strRef>
              <c:f>Entero!$BO$67</c:f>
              <c:strCache>
                <c:ptCount val="1"/>
                <c:pt idx="0">
                  <c:v>Tigecyclin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Entero!$BO$68:$BO$83</c:f>
              <c:numCache>
                <c:formatCode>0.00</c:formatCode>
                <c:ptCount val="16"/>
                <c:pt idx="0">
                  <c:v>0</c:v>
                </c:pt>
                <c:pt idx="1">
                  <c:v>21.428571428571427</c:v>
                </c:pt>
                <c:pt idx="2">
                  <c:v>0</c:v>
                </c:pt>
                <c:pt idx="3">
                  <c:v>50</c:v>
                </c:pt>
                <c:pt idx="4">
                  <c:v>23.214285714285715</c:v>
                </c:pt>
                <c:pt idx="5">
                  <c:v>1.7857142857142858</c:v>
                </c:pt>
                <c:pt idx="6">
                  <c:v>3.5714285714285716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9AD-44A8-846E-4EDD129931FC}"/>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Entero!$AU$162</c:f>
              <c:strCache>
                <c:ptCount val="1"/>
                <c:pt idx="0">
                  <c:v>Ampicillin</c:v>
                </c:pt>
              </c:strCache>
            </c:strRef>
          </c:tx>
          <c:spPr>
            <a:solidFill>
              <a:srgbClr val="FFFF00"/>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Entero!$AU$163:$AU$178</c:f>
              <c:numCache>
                <c:formatCode>0.00</c:formatCode>
                <c:ptCount val="16"/>
                <c:pt idx="0">
                  <c:v>0</c:v>
                </c:pt>
                <c:pt idx="1">
                  <c:v>0</c:v>
                </c:pt>
                <c:pt idx="2">
                  <c:v>0</c:v>
                </c:pt>
                <c:pt idx="3">
                  <c:v>0</c:v>
                </c:pt>
                <c:pt idx="4">
                  <c:v>0</c:v>
                </c:pt>
                <c:pt idx="5">
                  <c:v>0</c:v>
                </c:pt>
                <c:pt idx="6">
                  <c:v>0</c:v>
                </c:pt>
                <c:pt idx="7">
                  <c:v>0</c:v>
                </c:pt>
                <c:pt idx="8">
                  <c:v>4.5454545454545459</c:v>
                </c:pt>
                <c:pt idx="9">
                  <c:v>18.181818181818183</c:v>
                </c:pt>
                <c:pt idx="10">
                  <c:v>0</c:v>
                </c:pt>
                <c:pt idx="11">
                  <c:v>13.636363636363637</c:v>
                </c:pt>
                <c:pt idx="12">
                  <c:v>63.636363636363633</c:v>
                </c:pt>
                <c:pt idx="13">
                  <c:v>0</c:v>
                </c:pt>
                <c:pt idx="14">
                  <c:v>0</c:v>
                </c:pt>
                <c:pt idx="15">
                  <c:v>0</c:v>
                </c:pt>
              </c:numCache>
            </c:numRef>
          </c:val>
          <c:extLst>
            <c:ext xmlns:c16="http://schemas.microsoft.com/office/drawing/2014/chart" uri="{C3380CC4-5D6E-409C-BE32-E72D297353CC}">
              <c16:uniqueId val="{00000001-B6B3-49C4-B00D-166F8CBD0131}"/>
            </c:ext>
          </c:extLst>
        </c:ser>
        <c:ser>
          <c:idx val="5"/>
          <c:order val="1"/>
          <c:tx>
            <c:strRef>
              <c:f>Entero!$AV$162</c:f>
              <c:strCache>
                <c:ptCount val="1"/>
                <c:pt idx="0">
                  <c:v>Ampicillin/ Sulbactam</c:v>
                </c:pt>
              </c:strCache>
            </c:strRef>
          </c:tx>
          <c:spPr>
            <a:solidFill>
              <a:srgbClr val="660066"/>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Entero!$AV$163:$AV$178</c:f>
              <c:numCache>
                <c:formatCode>0.00</c:formatCode>
                <c:ptCount val="16"/>
                <c:pt idx="0">
                  <c:v>0</c:v>
                </c:pt>
                <c:pt idx="1">
                  <c:v>0</c:v>
                </c:pt>
                <c:pt idx="2">
                  <c:v>0</c:v>
                </c:pt>
                <c:pt idx="3">
                  <c:v>0</c:v>
                </c:pt>
                <c:pt idx="4">
                  <c:v>0</c:v>
                </c:pt>
                <c:pt idx="5">
                  <c:v>0</c:v>
                </c:pt>
                <c:pt idx="6">
                  <c:v>0</c:v>
                </c:pt>
                <c:pt idx="7">
                  <c:v>0</c:v>
                </c:pt>
                <c:pt idx="8">
                  <c:v>13.636363636363637</c:v>
                </c:pt>
                <c:pt idx="9">
                  <c:v>4.5454545454545459</c:v>
                </c:pt>
                <c:pt idx="10">
                  <c:v>22.727272727272727</c:v>
                </c:pt>
                <c:pt idx="11">
                  <c:v>40.909090909090907</c:v>
                </c:pt>
                <c:pt idx="12">
                  <c:v>18.181818181818183</c:v>
                </c:pt>
                <c:pt idx="13">
                  <c:v>0</c:v>
                </c:pt>
                <c:pt idx="14">
                  <c:v>0</c:v>
                </c:pt>
                <c:pt idx="15">
                  <c:v>0</c:v>
                </c:pt>
              </c:numCache>
            </c:numRef>
          </c:val>
          <c:extLst>
            <c:ext xmlns:c16="http://schemas.microsoft.com/office/drawing/2014/chart" uri="{C3380CC4-5D6E-409C-BE32-E72D297353CC}">
              <c16:uniqueId val="{00000002-B6B3-49C4-B00D-166F8CBD0131}"/>
            </c:ext>
          </c:extLst>
        </c:ser>
        <c:ser>
          <c:idx val="6"/>
          <c:order val="2"/>
          <c:tx>
            <c:strRef>
              <c:f>Entero!$AW$162</c:f>
              <c:strCache>
                <c:ptCount val="1"/>
                <c:pt idx="0">
                  <c:v>Piperacillin</c:v>
                </c:pt>
              </c:strCache>
            </c:strRef>
          </c:tx>
          <c:spPr>
            <a:solidFill>
              <a:srgbClr val="CC00CC"/>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Entero!$AW$163:$AW$178</c:f>
              <c:numCache>
                <c:formatCode>0.00</c:formatCode>
                <c:ptCount val="16"/>
                <c:pt idx="0">
                  <c:v>0</c:v>
                </c:pt>
                <c:pt idx="1">
                  <c:v>0</c:v>
                </c:pt>
                <c:pt idx="2">
                  <c:v>0</c:v>
                </c:pt>
                <c:pt idx="3">
                  <c:v>0</c:v>
                </c:pt>
                <c:pt idx="4">
                  <c:v>13.636363636363637</c:v>
                </c:pt>
                <c:pt idx="5">
                  <c:v>0</c:v>
                </c:pt>
                <c:pt idx="6">
                  <c:v>27.272727272727273</c:v>
                </c:pt>
                <c:pt idx="7">
                  <c:v>31.818181818181817</c:v>
                </c:pt>
                <c:pt idx="8">
                  <c:v>0</c:v>
                </c:pt>
                <c:pt idx="9">
                  <c:v>13.636363636363637</c:v>
                </c:pt>
                <c:pt idx="10">
                  <c:v>0</c:v>
                </c:pt>
                <c:pt idx="11">
                  <c:v>9.0909090909090917</c:v>
                </c:pt>
                <c:pt idx="12">
                  <c:v>0</c:v>
                </c:pt>
                <c:pt idx="13">
                  <c:v>4.5454545454545459</c:v>
                </c:pt>
                <c:pt idx="14">
                  <c:v>0</c:v>
                </c:pt>
                <c:pt idx="15">
                  <c:v>0</c:v>
                </c:pt>
              </c:numCache>
            </c:numRef>
          </c:val>
          <c:extLst>
            <c:ext xmlns:c16="http://schemas.microsoft.com/office/drawing/2014/chart" uri="{C3380CC4-5D6E-409C-BE32-E72D297353CC}">
              <c16:uniqueId val="{00000003-B6B3-49C4-B00D-166F8CBD0131}"/>
            </c:ext>
          </c:extLst>
        </c:ser>
        <c:ser>
          <c:idx val="7"/>
          <c:order val="3"/>
          <c:tx>
            <c:strRef>
              <c:f>Entero!$AX$162</c:f>
              <c:strCache>
                <c:ptCount val="1"/>
                <c:pt idx="0">
                  <c:v>Piperacillin/ Tazobactam</c:v>
                </c:pt>
              </c:strCache>
            </c:strRef>
          </c:tx>
          <c:spPr>
            <a:solidFill>
              <a:srgbClr val="FF66FF"/>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Entero!$AX$163:$AX$178</c:f>
              <c:numCache>
                <c:formatCode>0.00</c:formatCode>
                <c:ptCount val="16"/>
                <c:pt idx="0">
                  <c:v>0</c:v>
                </c:pt>
                <c:pt idx="1">
                  <c:v>0</c:v>
                </c:pt>
                <c:pt idx="2">
                  <c:v>0</c:v>
                </c:pt>
                <c:pt idx="3">
                  <c:v>0</c:v>
                </c:pt>
                <c:pt idx="4">
                  <c:v>40.909090909090907</c:v>
                </c:pt>
                <c:pt idx="5">
                  <c:v>0</c:v>
                </c:pt>
                <c:pt idx="6">
                  <c:v>31.818181818181817</c:v>
                </c:pt>
                <c:pt idx="7">
                  <c:v>9.0909090909090917</c:v>
                </c:pt>
                <c:pt idx="8">
                  <c:v>0</c:v>
                </c:pt>
                <c:pt idx="9">
                  <c:v>4.5454545454545459</c:v>
                </c:pt>
                <c:pt idx="10">
                  <c:v>4.5454545454545459</c:v>
                </c:pt>
                <c:pt idx="11">
                  <c:v>0</c:v>
                </c:pt>
                <c:pt idx="12">
                  <c:v>4.5454545454545459</c:v>
                </c:pt>
                <c:pt idx="13">
                  <c:v>4.5454545454545459</c:v>
                </c:pt>
                <c:pt idx="14">
                  <c:v>0</c:v>
                </c:pt>
                <c:pt idx="15">
                  <c:v>0</c:v>
                </c:pt>
              </c:numCache>
            </c:numRef>
          </c:val>
          <c:extLst>
            <c:ext xmlns:c16="http://schemas.microsoft.com/office/drawing/2014/chart" uri="{C3380CC4-5D6E-409C-BE32-E72D297353CC}">
              <c16:uniqueId val="{00000004-B6B3-49C4-B00D-166F8CBD0131}"/>
            </c:ext>
          </c:extLst>
        </c:ser>
        <c:ser>
          <c:idx val="9"/>
          <c:order val="4"/>
          <c:tx>
            <c:strRef>
              <c:f>Entero!$AY$162</c:f>
              <c:strCache>
                <c:ptCount val="1"/>
                <c:pt idx="0">
                  <c:v>Aztreonam</c:v>
                </c:pt>
              </c:strCache>
            </c:strRef>
          </c:tx>
          <c:spPr>
            <a:solidFill>
              <a:srgbClr val="0000CC"/>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Entero!$AY$163:$AY$178</c:f>
              <c:numCache>
                <c:formatCode>0.00</c:formatCode>
                <c:ptCount val="16"/>
                <c:pt idx="0">
                  <c:v>0</c:v>
                </c:pt>
                <c:pt idx="1">
                  <c:v>0</c:v>
                </c:pt>
                <c:pt idx="2">
                  <c:v>0</c:v>
                </c:pt>
                <c:pt idx="3">
                  <c:v>81.818181818181813</c:v>
                </c:pt>
                <c:pt idx="4">
                  <c:v>0</c:v>
                </c:pt>
                <c:pt idx="5">
                  <c:v>9.0909090909090917</c:v>
                </c:pt>
                <c:pt idx="6">
                  <c:v>0</c:v>
                </c:pt>
                <c:pt idx="7">
                  <c:v>0</c:v>
                </c:pt>
                <c:pt idx="8">
                  <c:v>0</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05-B6B3-49C4-B00D-166F8CBD0131}"/>
            </c:ext>
          </c:extLst>
        </c:ser>
        <c:ser>
          <c:idx val="10"/>
          <c:order val="5"/>
          <c:tx>
            <c:strRef>
              <c:f>Entero!$AZ$162</c:f>
              <c:strCache>
                <c:ptCount val="1"/>
                <c:pt idx="0">
                  <c:v>Cefotaxim</c:v>
                </c:pt>
              </c:strCache>
            </c:strRef>
          </c:tx>
          <c:spPr>
            <a:solidFill>
              <a:srgbClr val="0066CC"/>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Entero!$AZ$163:$AZ$178</c:f>
              <c:numCache>
                <c:formatCode>0.00</c:formatCode>
                <c:ptCount val="16"/>
                <c:pt idx="0">
                  <c:v>0</c:v>
                </c:pt>
                <c:pt idx="1">
                  <c:v>13.636363636363637</c:v>
                </c:pt>
                <c:pt idx="2">
                  <c:v>0</c:v>
                </c:pt>
                <c:pt idx="3">
                  <c:v>27.272727272727273</c:v>
                </c:pt>
                <c:pt idx="4">
                  <c:v>40.909090909090907</c:v>
                </c:pt>
                <c:pt idx="5">
                  <c:v>9.0909090909090917</c:v>
                </c:pt>
                <c:pt idx="6">
                  <c:v>0</c:v>
                </c:pt>
                <c:pt idx="7">
                  <c:v>0</c:v>
                </c:pt>
                <c:pt idx="8">
                  <c:v>0</c:v>
                </c:pt>
                <c:pt idx="9">
                  <c:v>0</c:v>
                </c:pt>
                <c:pt idx="10">
                  <c:v>9.0909090909090917</c:v>
                </c:pt>
                <c:pt idx="11">
                  <c:v>0</c:v>
                </c:pt>
                <c:pt idx="12">
                  <c:v>0</c:v>
                </c:pt>
                <c:pt idx="13">
                  <c:v>0</c:v>
                </c:pt>
                <c:pt idx="14">
                  <c:v>0</c:v>
                </c:pt>
                <c:pt idx="15">
                  <c:v>0</c:v>
                </c:pt>
              </c:numCache>
            </c:numRef>
          </c:val>
          <c:extLst>
            <c:ext xmlns:c16="http://schemas.microsoft.com/office/drawing/2014/chart" uri="{C3380CC4-5D6E-409C-BE32-E72D297353CC}">
              <c16:uniqueId val="{00000006-B6B3-49C4-B00D-166F8CBD0131}"/>
            </c:ext>
          </c:extLst>
        </c:ser>
        <c:ser>
          <c:idx val="11"/>
          <c:order val="6"/>
          <c:tx>
            <c:strRef>
              <c:f>Entero!$BA$162</c:f>
              <c:strCache>
                <c:ptCount val="1"/>
                <c:pt idx="0">
                  <c:v>Ceftazidim</c:v>
                </c:pt>
              </c:strCache>
            </c:strRef>
          </c:tx>
          <c:spPr>
            <a:solidFill>
              <a:srgbClr val="33CCFF"/>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Entero!$BA$163:$BA$178</c:f>
              <c:numCache>
                <c:formatCode>0.00</c:formatCode>
                <c:ptCount val="16"/>
                <c:pt idx="0">
                  <c:v>0</c:v>
                </c:pt>
                <c:pt idx="1">
                  <c:v>0</c:v>
                </c:pt>
                <c:pt idx="2">
                  <c:v>0</c:v>
                </c:pt>
                <c:pt idx="3">
                  <c:v>90.909090909090907</c:v>
                </c:pt>
                <c:pt idx="4">
                  <c:v>0</c:v>
                </c:pt>
                <c:pt idx="5">
                  <c:v>0</c:v>
                </c:pt>
                <c:pt idx="6">
                  <c:v>0</c:v>
                </c:pt>
                <c:pt idx="7">
                  <c:v>0</c:v>
                </c:pt>
                <c:pt idx="8">
                  <c:v>0</c:v>
                </c:pt>
                <c:pt idx="9">
                  <c:v>4.5454545454545459</c:v>
                </c:pt>
                <c:pt idx="10">
                  <c:v>0</c:v>
                </c:pt>
                <c:pt idx="11">
                  <c:v>0</c:v>
                </c:pt>
                <c:pt idx="12">
                  <c:v>4.5454545454545459</c:v>
                </c:pt>
                <c:pt idx="13">
                  <c:v>0</c:v>
                </c:pt>
                <c:pt idx="14">
                  <c:v>0</c:v>
                </c:pt>
                <c:pt idx="15">
                  <c:v>0</c:v>
                </c:pt>
              </c:numCache>
            </c:numRef>
          </c:val>
          <c:extLst>
            <c:ext xmlns:c16="http://schemas.microsoft.com/office/drawing/2014/chart" uri="{C3380CC4-5D6E-409C-BE32-E72D297353CC}">
              <c16:uniqueId val="{00000007-B6B3-49C4-B00D-166F8CBD0131}"/>
            </c:ext>
          </c:extLst>
        </c:ser>
        <c:ser>
          <c:idx val="12"/>
          <c:order val="7"/>
          <c:tx>
            <c:strRef>
              <c:f>Entero!$BB$162</c:f>
              <c:strCache>
                <c:ptCount val="1"/>
                <c:pt idx="0">
                  <c:v>Cefuroxim</c:v>
                </c:pt>
              </c:strCache>
            </c:strRef>
          </c:tx>
          <c:spPr>
            <a:solidFill>
              <a:srgbClr val="00CC00"/>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Entero!$BB$163:$BB$178</c:f>
              <c:numCache>
                <c:formatCode>0.00</c:formatCode>
                <c:ptCount val="16"/>
                <c:pt idx="0">
                  <c:v>0</c:v>
                </c:pt>
                <c:pt idx="1">
                  <c:v>0</c:v>
                </c:pt>
                <c:pt idx="2">
                  <c:v>0</c:v>
                </c:pt>
                <c:pt idx="3">
                  <c:v>0</c:v>
                </c:pt>
                <c:pt idx="4">
                  <c:v>0</c:v>
                </c:pt>
                <c:pt idx="5">
                  <c:v>0</c:v>
                </c:pt>
                <c:pt idx="6">
                  <c:v>0</c:v>
                </c:pt>
                <c:pt idx="7">
                  <c:v>4.5454545454545459</c:v>
                </c:pt>
                <c:pt idx="8">
                  <c:v>0</c:v>
                </c:pt>
                <c:pt idx="9">
                  <c:v>0</c:v>
                </c:pt>
                <c:pt idx="10">
                  <c:v>13.636363636363637</c:v>
                </c:pt>
                <c:pt idx="11">
                  <c:v>18.181818181818183</c:v>
                </c:pt>
                <c:pt idx="12">
                  <c:v>63.636363636363633</c:v>
                </c:pt>
                <c:pt idx="13">
                  <c:v>0</c:v>
                </c:pt>
                <c:pt idx="14">
                  <c:v>0</c:v>
                </c:pt>
                <c:pt idx="15">
                  <c:v>0</c:v>
                </c:pt>
              </c:numCache>
            </c:numRef>
          </c:val>
          <c:extLst>
            <c:ext xmlns:c16="http://schemas.microsoft.com/office/drawing/2014/chart" uri="{C3380CC4-5D6E-409C-BE32-E72D297353CC}">
              <c16:uniqueId val="{00000008-B6B3-49C4-B00D-166F8CBD0131}"/>
            </c:ext>
          </c:extLst>
        </c:ser>
        <c:ser>
          <c:idx val="13"/>
          <c:order val="8"/>
          <c:tx>
            <c:strRef>
              <c:f>Entero!$BC$162</c:f>
              <c:strCache>
                <c:ptCount val="1"/>
                <c:pt idx="0">
                  <c:v>Imipenem</c:v>
                </c:pt>
              </c:strCache>
            </c:strRef>
          </c:tx>
          <c:spPr>
            <a:solidFill>
              <a:schemeClr val="accent6">
                <a:lumMod val="50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Entero!$BC$163:$BC$178</c:f>
              <c:numCache>
                <c:formatCode>0.00</c:formatCode>
                <c:ptCount val="16"/>
                <c:pt idx="0">
                  <c:v>0</c:v>
                </c:pt>
                <c:pt idx="1">
                  <c:v>0</c:v>
                </c:pt>
                <c:pt idx="2">
                  <c:v>13.636363636363637</c:v>
                </c:pt>
                <c:pt idx="3">
                  <c:v>0</c:v>
                </c:pt>
                <c:pt idx="4">
                  <c:v>22.727272727272727</c:v>
                </c:pt>
                <c:pt idx="5">
                  <c:v>36.363636363636367</c:v>
                </c:pt>
                <c:pt idx="6">
                  <c:v>18.181818181818183</c:v>
                </c:pt>
                <c:pt idx="7">
                  <c:v>4.5454545454545459</c:v>
                </c:pt>
                <c:pt idx="8">
                  <c:v>4.5454545454545459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B6B3-49C4-B00D-166F8CBD0131}"/>
            </c:ext>
          </c:extLst>
        </c:ser>
        <c:ser>
          <c:idx val="14"/>
          <c:order val="9"/>
          <c:tx>
            <c:strRef>
              <c:f>Entero!$BD$162</c:f>
              <c:strCache>
                <c:ptCount val="1"/>
                <c:pt idx="0">
                  <c:v>Meropenem</c:v>
                </c:pt>
              </c:strCache>
            </c:strRef>
          </c:tx>
          <c:spPr>
            <a:solidFill>
              <a:schemeClr val="accent6">
                <a:lumMod val="75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Entero!$BD$163:$BD$178</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B6B3-49C4-B00D-166F8CBD0131}"/>
            </c:ext>
          </c:extLst>
        </c:ser>
        <c:ser>
          <c:idx val="15"/>
          <c:order val="10"/>
          <c:tx>
            <c:strRef>
              <c:f>Entero!$BE$162</c:f>
              <c:strCache>
                <c:ptCount val="1"/>
                <c:pt idx="0">
                  <c:v>Colistin</c:v>
                </c:pt>
              </c:strCache>
            </c:strRef>
          </c:tx>
          <c:spPr>
            <a:solidFill>
              <a:schemeClr val="accent6">
                <a:lumMod val="20000"/>
                <a:lumOff val="80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Entero!$BE$163:$BE$178</c:f>
              <c:numCache>
                <c:formatCode>0.00</c:formatCode>
                <c:ptCount val="16"/>
                <c:pt idx="0">
                  <c:v>0</c:v>
                </c:pt>
                <c:pt idx="1">
                  <c:v>0</c:v>
                </c:pt>
                <c:pt idx="2">
                  <c:v>0</c:v>
                </c:pt>
                <c:pt idx="3">
                  <c:v>0</c:v>
                </c:pt>
                <c:pt idx="4">
                  <c:v>0</c:v>
                </c:pt>
                <c:pt idx="5">
                  <c:v>0</c:v>
                </c:pt>
                <c:pt idx="6">
                  <c:v>0</c:v>
                </c:pt>
                <c:pt idx="7">
                  <c:v>0</c:v>
                </c:pt>
                <c:pt idx="8">
                  <c:v>0</c:v>
                </c:pt>
                <c:pt idx="9">
                  <c:v>4.5454545454545459</c:v>
                </c:pt>
                <c:pt idx="10">
                  <c:v>95.454545454545453</c:v>
                </c:pt>
                <c:pt idx="11">
                  <c:v>0</c:v>
                </c:pt>
                <c:pt idx="12">
                  <c:v>0</c:v>
                </c:pt>
                <c:pt idx="13">
                  <c:v>0</c:v>
                </c:pt>
                <c:pt idx="14">
                  <c:v>0</c:v>
                </c:pt>
                <c:pt idx="15">
                  <c:v>0</c:v>
                </c:pt>
              </c:numCache>
            </c:numRef>
          </c:val>
          <c:extLst>
            <c:ext xmlns:c16="http://schemas.microsoft.com/office/drawing/2014/chart" uri="{C3380CC4-5D6E-409C-BE32-E72D297353CC}">
              <c16:uniqueId val="{0000000B-B6B3-49C4-B00D-166F8CBD0131}"/>
            </c:ext>
          </c:extLst>
        </c:ser>
        <c:ser>
          <c:idx val="16"/>
          <c:order val="11"/>
          <c:tx>
            <c:strRef>
              <c:f>Entero!$BF$162</c:f>
              <c:strCache>
                <c:ptCount val="1"/>
                <c:pt idx="0">
                  <c:v>Amikacin</c:v>
                </c:pt>
              </c:strCache>
            </c:strRef>
          </c:tx>
          <c:spPr>
            <a:solidFill>
              <a:schemeClr val="bg2">
                <a:lumMod val="50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Entero!$BF$163:$BF$178</c:f>
              <c:numCache>
                <c:formatCode>0.00</c:formatCode>
                <c:ptCount val="16"/>
                <c:pt idx="0">
                  <c:v>0</c:v>
                </c:pt>
                <c:pt idx="1">
                  <c:v>0</c:v>
                </c:pt>
                <c:pt idx="2">
                  <c:v>0</c:v>
                </c:pt>
                <c:pt idx="3">
                  <c:v>0</c:v>
                </c:pt>
                <c:pt idx="4">
                  <c:v>54.545454545454547</c:v>
                </c:pt>
                <c:pt idx="5">
                  <c:v>0</c:v>
                </c:pt>
                <c:pt idx="6">
                  <c:v>40.909090909090907</c:v>
                </c:pt>
                <c:pt idx="7">
                  <c:v>4.5454545454545459</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B6B3-49C4-B00D-166F8CBD0131}"/>
            </c:ext>
          </c:extLst>
        </c:ser>
        <c:ser>
          <c:idx val="17"/>
          <c:order val="12"/>
          <c:tx>
            <c:strRef>
              <c:f>Entero!$BG$162</c:f>
              <c:strCache>
                <c:ptCount val="1"/>
                <c:pt idx="0">
                  <c:v>Gentamicin</c:v>
                </c:pt>
              </c:strCache>
            </c:strRef>
          </c:tx>
          <c:spPr>
            <a:solidFill>
              <a:schemeClr val="accent4">
                <a:lumMod val="75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Entero!$BG$163:$BG$178</c:f>
              <c:numCache>
                <c:formatCode>0.00</c:formatCode>
                <c:ptCount val="16"/>
                <c:pt idx="0">
                  <c:v>0</c:v>
                </c:pt>
                <c:pt idx="1">
                  <c:v>0</c:v>
                </c:pt>
                <c:pt idx="2">
                  <c:v>4.5454545454545459</c:v>
                </c:pt>
                <c:pt idx="3">
                  <c:v>0</c:v>
                </c:pt>
                <c:pt idx="4">
                  <c:v>77.272727272727266</c:v>
                </c:pt>
                <c:pt idx="5">
                  <c:v>13.636363636363637</c:v>
                </c:pt>
                <c:pt idx="6">
                  <c:v>4.5454545454545459</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D-B6B3-49C4-B00D-166F8CBD0131}"/>
            </c:ext>
          </c:extLst>
        </c:ser>
        <c:ser>
          <c:idx val="18"/>
          <c:order val="13"/>
          <c:tx>
            <c:strRef>
              <c:f>Entero!$BH$162</c:f>
              <c:strCache>
                <c:ptCount val="1"/>
                <c:pt idx="0">
                  <c:v>Tobramycin</c:v>
                </c:pt>
              </c:strCache>
            </c:strRef>
          </c:tx>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Entero!$BH$163:$BH$178</c:f>
              <c:numCache>
                <c:formatCode>0.00</c:formatCode>
                <c:ptCount val="16"/>
                <c:pt idx="0">
                  <c:v>0</c:v>
                </c:pt>
                <c:pt idx="1">
                  <c:v>0</c:v>
                </c:pt>
                <c:pt idx="2">
                  <c:v>0</c:v>
                </c:pt>
                <c:pt idx="3">
                  <c:v>0</c:v>
                </c:pt>
                <c:pt idx="4">
                  <c:v>75</c:v>
                </c:pt>
                <c:pt idx="5">
                  <c:v>0</c:v>
                </c:pt>
                <c:pt idx="6">
                  <c:v>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B6B3-49C4-B00D-166F8CBD0131}"/>
            </c:ext>
          </c:extLst>
        </c:ser>
        <c:ser>
          <c:idx val="19"/>
          <c:order val="14"/>
          <c:tx>
            <c:strRef>
              <c:f>Entero!$BI$162</c:f>
              <c:strCache>
                <c:ptCount val="1"/>
                <c:pt idx="0">
                  <c:v>Fosfomycin</c:v>
                </c:pt>
              </c:strCache>
            </c:strRef>
          </c:tx>
          <c:spPr>
            <a:solidFill>
              <a:schemeClr val="accent4">
                <a:lumMod val="60000"/>
                <a:lumOff val="40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Entero!$BI$163:$BI$178</c:f>
              <c:numCache>
                <c:formatCode>0.00</c:formatCode>
                <c:ptCount val="16"/>
                <c:pt idx="0">
                  <c:v>0</c:v>
                </c:pt>
                <c:pt idx="1">
                  <c:v>0</c:v>
                </c:pt>
                <c:pt idx="2">
                  <c:v>0</c:v>
                </c:pt>
                <c:pt idx="3">
                  <c:v>0</c:v>
                </c:pt>
                <c:pt idx="4">
                  <c:v>0</c:v>
                </c:pt>
                <c:pt idx="5">
                  <c:v>4.5454545454545459</c:v>
                </c:pt>
                <c:pt idx="6">
                  <c:v>0</c:v>
                </c:pt>
                <c:pt idx="7">
                  <c:v>4.5454545454545459</c:v>
                </c:pt>
                <c:pt idx="8">
                  <c:v>9.0909090909090917</c:v>
                </c:pt>
                <c:pt idx="9">
                  <c:v>9.0909090909090917</c:v>
                </c:pt>
                <c:pt idx="10">
                  <c:v>54.545454545454547</c:v>
                </c:pt>
                <c:pt idx="11">
                  <c:v>9.0909090909090917</c:v>
                </c:pt>
                <c:pt idx="12">
                  <c:v>9.0909090909090917</c:v>
                </c:pt>
                <c:pt idx="13">
                  <c:v>0</c:v>
                </c:pt>
                <c:pt idx="14">
                  <c:v>0</c:v>
                </c:pt>
                <c:pt idx="15">
                  <c:v>0</c:v>
                </c:pt>
              </c:numCache>
            </c:numRef>
          </c:val>
          <c:extLst>
            <c:ext xmlns:c16="http://schemas.microsoft.com/office/drawing/2014/chart" uri="{C3380CC4-5D6E-409C-BE32-E72D297353CC}">
              <c16:uniqueId val="{0000000F-B6B3-49C4-B00D-166F8CBD0131}"/>
            </c:ext>
          </c:extLst>
        </c:ser>
        <c:ser>
          <c:idx val="20"/>
          <c:order val="15"/>
          <c:tx>
            <c:strRef>
              <c:f>Entero!$BJ$162</c:f>
              <c:strCache>
                <c:ptCount val="1"/>
                <c:pt idx="0">
                  <c:v>Cotrimoxazol</c:v>
                </c:pt>
              </c:strCache>
            </c:strRef>
          </c:tx>
          <c:spPr>
            <a:solidFill>
              <a:schemeClr val="accent4">
                <a:lumMod val="20000"/>
                <a:lumOff val="80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Entero!$BJ$163:$BJ$178</c:f>
              <c:numCache>
                <c:formatCode>0.00</c:formatCode>
                <c:ptCount val="16"/>
                <c:pt idx="0">
                  <c:v>0</c:v>
                </c:pt>
                <c:pt idx="1">
                  <c:v>0</c:v>
                </c:pt>
                <c:pt idx="2">
                  <c:v>31.818181818181817</c:v>
                </c:pt>
                <c:pt idx="3">
                  <c:v>0</c:v>
                </c:pt>
                <c:pt idx="4">
                  <c:v>22.727272727272727</c:v>
                </c:pt>
                <c:pt idx="5">
                  <c:v>4.5454545454545459</c:v>
                </c:pt>
                <c:pt idx="6">
                  <c:v>4.5454545454545459</c:v>
                </c:pt>
                <c:pt idx="7">
                  <c:v>9.0909090909090917</c:v>
                </c:pt>
                <c:pt idx="8">
                  <c:v>0</c:v>
                </c:pt>
                <c:pt idx="9">
                  <c:v>9.0909090909090917</c:v>
                </c:pt>
                <c:pt idx="10">
                  <c:v>18.181818181818183</c:v>
                </c:pt>
                <c:pt idx="11">
                  <c:v>0</c:v>
                </c:pt>
                <c:pt idx="12">
                  <c:v>0</c:v>
                </c:pt>
                <c:pt idx="13">
                  <c:v>0</c:v>
                </c:pt>
                <c:pt idx="14">
                  <c:v>0</c:v>
                </c:pt>
                <c:pt idx="15">
                  <c:v>0</c:v>
                </c:pt>
              </c:numCache>
            </c:numRef>
          </c:val>
          <c:extLst>
            <c:ext xmlns:c16="http://schemas.microsoft.com/office/drawing/2014/chart" uri="{C3380CC4-5D6E-409C-BE32-E72D297353CC}">
              <c16:uniqueId val="{00000010-B6B3-49C4-B00D-166F8CBD0131}"/>
            </c:ext>
          </c:extLst>
        </c:ser>
        <c:ser>
          <c:idx val="21"/>
          <c:order val="16"/>
          <c:tx>
            <c:strRef>
              <c:f>Entero!$BK$162</c:f>
              <c:strCache>
                <c:ptCount val="1"/>
                <c:pt idx="0">
                  <c:v>Ciprofloxacin</c:v>
                </c:pt>
              </c:strCache>
            </c:strRef>
          </c:tx>
          <c:spPr>
            <a:solidFill>
              <a:schemeClr val="tx1">
                <a:lumMod val="50000"/>
                <a:lumOff val="50000"/>
              </a:schemeClr>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Entero!$BK$163:$BK$178</c:f>
              <c:numCache>
                <c:formatCode>0.00</c:formatCode>
                <c:ptCount val="16"/>
                <c:pt idx="0">
                  <c:v>0</c:v>
                </c:pt>
                <c:pt idx="1">
                  <c:v>9.0909090909090917</c:v>
                </c:pt>
                <c:pt idx="2">
                  <c:v>68.181818181818187</c:v>
                </c:pt>
                <c:pt idx="3">
                  <c:v>18.181818181818183</c:v>
                </c:pt>
                <c:pt idx="4">
                  <c:v>0</c:v>
                </c:pt>
                <c:pt idx="5">
                  <c:v>0</c:v>
                </c:pt>
                <c:pt idx="6">
                  <c:v>0</c:v>
                </c:pt>
                <c:pt idx="7">
                  <c:v>0</c:v>
                </c:pt>
                <c:pt idx="8">
                  <c:v>4.5454545454545459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B6B3-49C4-B00D-166F8CBD0131}"/>
            </c:ext>
          </c:extLst>
        </c:ser>
        <c:ser>
          <c:idx val="22"/>
          <c:order val="17"/>
          <c:tx>
            <c:strRef>
              <c:f>Entero!$BL$162</c:f>
              <c:strCache>
                <c:ptCount val="1"/>
                <c:pt idx="0">
                  <c:v>Levofloxacin</c:v>
                </c:pt>
              </c:strCache>
            </c:strRef>
          </c:tx>
          <c:spPr>
            <a:solidFill>
              <a:srgbClr val="CCFF66"/>
            </a:solidFill>
          </c:spPr>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Entero!$BL$163:$BL$178</c:f>
              <c:numCache>
                <c:formatCode>0.00</c:formatCode>
                <c:ptCount val="16"/>
                <c:pt idx="0">
                  <c:v>0</c:v>
                </c:pt>
                <c:pt idx="1">
                  <c:v>45.454545454545453</c:v>
                </c:pt>
                <c:pt idx="2">
                  <c:v>0</c:v>
                </c:pt>
                <c:pt idx="3">
                  <c:v>50</c:v>
                </c:pt>
                <c:pt idx="4">
                  <c:v>0</c:v>
                </c:pt>
                <c:pt idx="5">
                  <c:v>0</c:v>
                </c:pt>
                <c:pt idx="6">
                  <c:v>0</c:v>
                </c:pt>
                <c:pt idx="7">
                  <c:v>0</c:v>
                </c:pt>
                <c:pt idx="8">
                  <c:v>4.5454545454545459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B6B3-49C4-B00D-166F8CBD0131}"/>
            </c:ext>
          </c:extLst>
        </c:ser>
        <c:ser>
          <c:idx val="0"/>
          <c:order val="18"/>
          <c:tx>
            <c:strRef>
              <c:f>Entero!$BM$162</c:f>
              <c:strCache>
                <c:ptCount val="1"/>
                <c:pt idx="0">
                  <c:v>Moxifloxacin</c:v>
                </c:pt>
              </c:strCache>
            </c:strRef>
          </c:tx>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Entero!$BM$163:$BM$178</c:f>
              <c:numCache>
                <c:formatCode>0.00</c:formatCode>
                <c:ptCount val="16"/>
                <c:pt idx="0">
                  <c:v>0</c:v>
                </c:pt>
                <c:pt idx="1">
                  <c:v>0</c:v>
                </c:pt>
                <c:pt idx="2">
                  <c:v>0</c:v>
                </c:pt>
                <c:pt idx="3">
                  <c:v>13.636363636363637</c:v>
                </c:pt>
                <c:pt idx="4">
                  <c:v>72.727272727272734</c:v>
                </c:pt>
                <c:pt idx="5">
                  <c:v>9.0909090909090917</c:v>
                </c:pt>
                <c:pt idx="6">
                  <c:v>0</c:v>
                </c:pt>
                <c:pt idx="7">
                  <c:v>0</c:v>
                </c:pt>
                <c:pt idx="8">
                  <c:v>0</c:v>
                </c:pt>
                <c:pt idx="9">
                  <c:v>4.5454545454545459</c:v>
                </c:pt>
                <c:pt idx="10">
                  <c:v>0</c:v>
                </c:pt>
                <c:pt idx="11">
                  <c:v>0</c:v>
                </c:pt>
                <c:pt idx="12">
                  <c:v>0</c:v>
                </c:pt>
                <c:pt idx="13">
                  <c:v>0</c:v>
                </c:pt>
                <c:pt idx="14">
                  <c:v>0</c:v>
                </c:pt>
                <c:pt idx="15">
                  <c:v>0</c:v>
                </c:pt>
              </c:numCache>
            </c:numRef>
          </c:val>
          <c:extLst>
            <c:ext xmlns:c16="http://schemas.microsoft.com/office/drawing/2014/chart" uri="{C3380CC4-5D6E-409C-BE32-E72D297353CC}">
              <c16:uniqueId val="{00000013-B6B3-49C4-B00D-166F8CBD0131}"/>
            </c:ext>
          </c:extLst>
        </c:ser>
        <c:ser>
          <c:idx val="1"/>
          <c:order val="19"/>
          <c:tx>
            <c:strRef>
              <c:f>Entero!$BN$162</c:f>
              <c:strCache>
                <c:ptCount val="1"/>
                <c:pt idx="0">
                  <c:v>Doxycyclin</c:v>
                </c:pt>
              </c:strCache>
            </c:strRef>
          </c:tx>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Entero!$BN$163:$BN$178</c:f>
              <c:numCache>
                <c:formatCode>0.00</c:formatCode>
                <c:ptCount val="16"/>
                <c:pt idx="0">
                  <c:v>0</c:v>
                </c:pt>
                <c:pt idx="1">
                  <c:v>0</c:v>
                </c:pt>
                <c:pt idx="2">
                  <c:v>0</c:v>
                </c:pt>
                <c:pt idx="3">
                  <c:v>0</c:v>
                </c:pt>
                <c:pt idx="4">
                  <c:v>0</c:v>
                </c:pt>
                <c:pt idx="5">
                  <c:v>0</c:v>
                </c:pt>
                <c:pt idx="6">
                  <c:v>9.0909090909090917</c:v>
                </c:pt>
                <c:pt idx="7">
                  <c:v>50</c:v>
                </c:pt>
                <c:pt idx="8">
                  <c:v>27.272727272727273</c:v>
                </c:pt>
                <c:pt idx="9">
                  <c:v>4.5454545454545459</c:v>
                </c:pt>
                <c:pt idx="10">
                  <c:v>9.0909090909090917</c:v>
                </c:pt>
                <c:pt idx="11">
                  <c:v>0</c:v>
                </c:pt>
                <c:pt idx="12">
                  <c:v>0</c:v>
                </c:pt>
                <c:pt idx="13">
                  <c:v>0</c:v>
                </c:pt>
                <c:pt idx="14">
                  <c:v>0</c:v>
                </c:pt>
                <c:pt idx="15">
                  <c:v>0</c:v>
                </c:pt>
              </c:numCache>
            </c:numRef>
          </c:val>
          <c:extLst>
            <c:ext xmlns:c16="http://schemas.microsoft.com/office/drawing/2014/chart" uri="{C3380CC4-5D6E-409C-BE32-E72D297353CC}">
              <c16:uniqueId val="{00000014-B6B3-49C4-B00D-166F8CBD0131}"/>
            </c:ext>
          </c:extLst>
        </c:ser>
        <c:ser>
          <c:idx val="2"/>
          <c:order val="20"/>
          <c:tx>
            <c:strRef>
              <c:f>Entero!$BO$162</c:f>
              <c:strCache>
                <c:ptCount val="1"/>
                <c:pt idx="0">
                  <c:v>Tigecyclin</c:v>
                </c:pt>
              </c:strCache>
            </c:strRef>
          </c:tx>
          <c:invertIfNegative val="0"/>
          <c:cat>
            <c:numRef>
              <c:f>Entero!$AT$163:$AT$178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Entero!$BO$163:$BO$178</c:f>
              <c:numCache>
                <c:formatCode>0.00</c:formatCode>
                <c:ptCount val="16"/>
                <c:pt idx="0">
                  <c:v>0</c:v>
                </c:pt>
                <c:pt idx="1">
                  <c:v>0</c:v>
                </c:pt>
                <c:pt idx="2">
                  <c:v>0</c:v>
                </c:pt>
                <c:pt idx="3">
                  <c:v>0</c:v>
                </c:pt>
                <c:pt idx="4">
                  <c:v>68.181818181818187</c:v>
                </c:pt>
                <c:pt idx="5">
                  <c:v>27.272727272727273</c:v>
                </c:pt>
                <c:pt idx="6">
                  <c:v>4.5454545454545459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6B3-49C4-B00D-166F8CBD0131}"/>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2.1739130434782608</c:v>
                </c:pt>
                <c:pt idx="9">
                  <c:v>0</c:v>
                </c:pt>
                <c:pt idx="10">
                  <c:v>4.3478260869565215</c:v>
                </c:pt>
                <c:pt idx="11">
                  <c:v>2.1739130434782608</c:v>
                </c:pt>
                <c:pt idx="12">
                  <c:v>91.304347826086953</c:v>
                </c:pt>
                <c:pt idx="13">
                  <c:v>0</c:v>
                </c:pt>
                <c:pt idx="14">
                  <c:v>0</c:v>
                </c:pt>
                <c:pt idx="15">
                  <c:v>0</c:v>
                </c:pt>
              </c:numCache>
            </c:numRef>
          </c:val>
          <c:extLst>
            <c:ext xmlns:c16="http://schemas.microsoft.com/office/drawing/2014/chart" uri="{C3380CC4-5D6E-409C-BE32-E72D297353CC}">
              <c16:uniqueId val="{00000001-7D4D-4EA6-BE86-688DEE07110E}"/>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2.1739130434782608</c:v>
                </c:pt>
                <c:pt idx="4">
                  <c:v>0</c:v>
                </c:pt>
                <c:pt idx="5">
                  <c:v>0</c:v>
                </c:pt>
                <c:pt idx="6">
                  <c:v>0</c:v>
                </c:pt>
                <c:pt idx="7">
                  <c:v>0</c:v>
                </c:pt>
                <c:pt idx="8">
                  <c:v>2.1739130434782608</c:v>
                </c:pt>
                <c:pt idx="9">
                  <c:v>0</c:v>
                </c:pt>
                <c:pt idx="10">
                  <c:v>2.1739130434782608</c:v>
                </c:pt>
                <c:pt idx="11">
                  <c:v>0</c:v>
                </c:pt>
                <c:pt idx="12">
                  <c:v>93.478260869565219</c:v>
                </c:pt>
                <c:pt idx="13">
                  <c:v>0</c:v>
                </c:pt>
                <c:pt idx="14">
                  <c:v>0</c:v>
                </c:pt>
                <c:pt idx="15">
                  <c:v>0</c:v>
                </c:pt>
              </c:numCache>
            </c:numRef>
          </c:val>
          <c:extLst>
            <c:ext xmlns:c16="http://schemas.microsoft.com/office/drawing/2014/chart" uri="{C3380CC4-5D6E-409C-BE32-E72D297353CC}">
              <c16:uniqueId val="{00000002-7D4D-4EA6-BE86-688DEE07110E}"/>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6.5217391304347823</c:v>
                </c:pt>
                <c:pt idx="5">
                  <c:v>0</c:v>
                </c:pt>
                <c:pt idx="6">
                  <c:v>0</c:v>
                </c:pt>
                <c:pt idx="7">
                  <c:v>36.956521739130437</c:v>
                </c:pt>
                <c:pt idx="8">
                  <c:v>34.782608695652172</c:v>
                </c:pt>
                <c:pt idx="9">
                  <c:v>13.043478260869565</c:v>
                </c:pt>
                <c:pt idx="10">
                  <c:v>0</c:v>
                </c:pt>
                <c:pt idx="11">
                  <c:v>4.3478260869565215</c:v>
                </c:pt>
                <c:pt idx="12">
                  <c:v>2.1739130434782608</c:v>
                </c:pt>
                <c:pt idx="13">
                  <c:v>2.1739130434782608</c:v>
                </c:pt>
                <c:pt idx="14">
                  <c:v>0</c:v>
                </c:pt>
                <c:pt idx="15">
                  <c:v>0</c:v>
                </c:pt>
              </c:numCache>
            </c:numRef>
          </c:val>
          <c:extLst>
            <c:ext xmlns:c16="http://schemas.microsoft.com/office/drawing/2014/chart" uri="{C3380CC4-5D6E-409C-BE32-E72D297353CC}">
              <c16:uniqueId val="{00000003-7D4D-4EA6-BE86-688DEE07110E}"/>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4.3478260869565215</c:v>
                </c:pt>
                <c:pt idx="5">
                  <c:v>0</c:v>
                </c:pt>
                <c:pt idx="6">
                  <c:v>4.3478260869565215</c:v>
                </c:pt>
                <c:pt idx="7">
                  <c:v>41.304347826086953</c:v>
                </c:pt>
                <c:pt idx="8">
                  <c:v>32.608695652173914</c:v>
                </c:pt>
                <c:pt idx="9">
                  <c:v>10.869565217391305</c:v>
                </c:pt>
                <c:pt idx="10">
                  <c:v>2.1739130434782608</c:v>
                </c:pt>
                <c:pt idx="11">
                  <c:v>4.3478260869565215</c:v>
                </c:pt>
                <c:pt idx="12">
                  <c:v>0</c:v>
                </c:pt>
                <c:pt idx="13">
                  <c:v>0</c:v>
                </c:pt>
                <c:pt idx="14">
                  <c:v>0</c:v>
                </c:pt>
                <c:pt idx="15">
                  <c:v>0</c:v>
                </c:pt>
              </c:numCache>
            </c:numRef>
          </c:val>
          <c:extLst>
            <c:ext xmlns:c16="http://schemas.microsoft.com/office/drawing/2014/chart" uri="{C3380CC4-5D6E-409C-BE32-E72D297353CC}">
              <c16:uniqueId val="{00000004-7D4D-4EA6-BE86-688DEE07110E}"/>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4.3478260869565215</c:v>
                </c:pt>
                <c:pt idx="4">
                  <c:v>0</c:v>
                </c:pt>
                <c:pt idx="5">
                  <c:v>0</c:v>
                </c:pt>
                <c:pt idx="6">
                  <c:v>2.1739130434782608</c:v>
                </c:pt>
                <c:pt idx="7">
                  <c:v>10.869565217391305</c:v>
                </c:pt>
                <c:pt idx="8">
                  <c:v>58.695652173913047</c:v>
                </c:pt>
                <c:pt idx="9">
                  <c:v>10.869565217391305</c:v>
                </c:pt>
                <c:pt idx="10">
                  <c:v>13.043478260869565</c:v>
                </c:pt>
                <c:pt idx="11">
                  <c:v>0</c:v>
                </c:pt>
                <c:pt idx="12">
                  <c:v>0</c:v>
                </c:pt>
                <c:pt idx="13">
                  <c:v>0</c:v>
                </c:pt>
                <c:pt idx="14">
                  <c:v>0</c:v>
                </c:pt>
                <c:pt idx="15">
                  <c:v>0</c:v>
                </c:pt>
              </c:numCache>
            </c:numRef>
          </c:val>
          <c:extLst>
            <c:ext xmlns:c16="http://schemas.microsoft.com/office/drawing/2014/chart" uri="{C3380CC4-5D6E-409C-BE32-E72D297353CC}">
              <c16:uniqueId val="{00000005-7D4D-4EA6-BE86-688DEE07110E}"/>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0</c:v>
                </c:pt>
                <c:pt idx="4">
                  <c:v>2.1739130434782608</c:v>
                </c:pt>
                <c:pt idx="5">
                  <c:v>0</c:v>
                </c:pt>
                <c:pt idx="6">
                  <c:v>2.1739130434782608</c:v>
                </c:pt>
                <c:pt idx="7">
                  <c:v>0</c:v>
                </c:pt>
                <c:pt idx="8">
                  <c:v>0</c:v>
                </c:pt>
                <c:pt idx="9">
                  <c:v>41.304347826086953</c:v>
                </c:pt>
                <c:pt idx="10">
                  <c:v>54.347826086956523</c:v>
                </c:pt>
                <c:pt idx="11">
                  <c:v>0</c:v>
                </c:pt>
                <c:pt idx="12">
                  <c:v>0</c:v>
                </c:pt>
                <c:pt idx="13">
                  <c:v>0</c:v>
                </c:pt>
                <c:pt idx="14">
                  <c:v>0</c:v>
                </c:pt>
                <c:pt idx="15">
                  <c:v>0</c:v>
                </c:pt>
              </c:numCache>
            </c:numRef>
          </c:val>
          <c:extLst>
            <c:ext xmlns:c16="http://schemas.microsoft.com/office/drawing/2014/chart" uri="{C3380CC4-5D6E-409C-BE32-E72D297353CC}">
              <c16:uniqueId val="{00000006-7D4D-4EA6-BE86-688DEE07110E}"/>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6.5217391304347823</c:v>
                </c:pt>
                <c:pt idx="4">
                  <c:v>0</c:v>
                </c:pt>
                <c:pt idx="5">
                  <c:v>4.3478260869565215</c:v>
                </c:pt>
                <c:pt idx="6">
                  <c:v>54.347826086956523</c:v>
                </c:pt>
                <c:pt idx="7">
                  <c:v>15.217391304347826</c:v>
                </c:pt>
                <c:pt idx="8">
                  <c:v>8.695652173913043</c:v>
                </c:pt>
                <c:pt idx="9">
                  <c:v>4.3478260869565215</c:v>
                </c:pt>
                <c:pt idx="10">
                  <c:v>4.3478260869565215</c:v>
                </c:pt>
                <c:pt idx="11">
                  <c:v>0</c:v>
                </c:pt>
                <c:pt idx="12">
                  <c:v>2.1739130434782608</c:v>
                </c:pt>
                <c:pt idx="13">
                  <c:v>0</c:v>
                </c:pt>
                <c:pt idx="14">
                  <c:v>0</c:v>
                </c:pt>
                <c:pt idx="15">
                  <c:v>0</c:v>
                </c:pt>
              </c:numCache>
            </c:numRef>
          </c:val>
          <c:extLst>
            <c:ext xmlns:c16="http://schemas.microsoft.com/office/drawing/2014/chart" uri="{C3380CC4-5D6E-409C-BE32-E72D297353CC}">
              <c16:uniqueId val="{00000007-7D4D-4EA6-BE86-688DEE07110E}"/>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0</c:v>
                </c:pt>
                <c:pt idx="7">
                  <c:v>0</c:v>
                </c:pt>
                <c:pt idx="8">
                  <c:v>2.1739130434782608</c:v>
                </c:pt>
                <c:pt idx="9">
                  <c:v>0</c:v>
                </c:pt>
                <c:pt idx="10">
                  <c:v>2.1739130434782608</c:v>
                </c:pt>
                <c:pt idx="11">
                  <c:v>0</c:v>
                </c:pt>
                <c:pt idx="12">
                  <c:v>95.652173913043484</c:v>
                </c:pt>
                <c:pt idx="13">
                  <c:v>0</c:v>
                </c:pt>
                <c:pt idx="14">
                  <c:v>0</c:v>
                </c:pt>
                <c:pt idx="15">
                  <c:v>0</c:v>
                </c:pt>
              </c:numCache>
            </c:numRef>
          </c:val>
          <c:extLst>
            <c:ext xmlns:c16="http://schemas.microsoft.com/office/drawing/2014/chart" uri="{C3380CC4-5D6E-409C-BE32-E72D297353CC}">
              <c16:uniqueId val="{00000009-7D4D-4EA6-BE86-688DEE07110E}"/>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2.1739130434782608</c:v>
                </c:pt>
                <c:pt idx="3">
                  <c:v>0</c:v>
                </c:pt>
                <c:pt idx="4">
                  <c:v>2.1739130434782608</c:v>
                </c:pt>
                <c:pt idx="5">
                  <c:v>26.086956521739129</c:v>
                </c:pt>
                <c:pt idx="6">
                  <c:v>47.826086956521742</c:v>
                </c:pt>
                <c:pt idx="7">
                  <c:v>15.217391304347826</c:v>
                </c:pt>
                <c:pt idx="8">
                  <c:v>4.3478260869565215</c:v>
                </c:pt>
                <c:pt idx="9">
                  <c:v>2.1739130434782608</c:v>
                </c:pt>
                <c:pt idx="10">
                  <c:v>0</c:v>
                </c:pt>
                <c:pt idx="11">
                  <c:v>0</c:v>
                </c:pt>
                <c:pt idx="12">
                  <c:v>0</c:v>
                </c:pt>
                <c:pt idx="13">
                  <c:v>0</c:v>
                </c:pt>
                <c:pt idx="14">
                  <c:v>0</c:v>
                </c:pt>
                <c:pt idx="15">
                  <c:v>0</c:v>
                </c:pt>
              </c:numCache>
            </c:numRef>
          </c:val>
          <c:extLst>
            <c:ext xmlns:c16="http://schemas.microsoft.com/office/drawing/2014/chart" uri="{C3380CC4-5D6E-409C-BE32-E72D297353CC}">
              <c16:uniqueId val="{0000000A-7D4D-4EA6-BE86-688DEE07110E}"/>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34.782608695652172</c:v>
                </c:pt>
                <c:pt idx="3">
                  <c:v>0</c:v>
                </c:pt>
                <c:pt idx="4">
                  <c:v>23.913043478260871</c:v>
                </c:pt>
                <c:pt idx="5">
                  <c:v>28.260869565217391</c:v>
                </c:pt>
                <c:pt idx="6">
                  <c:v>0</c:v>
                </c:pt>
                <c:pt idx="7">
                  <c:v>10.869565217391305</c:v>
                </c:pt>
                <c:pt idx="8">
                  <c:v>2.1739130434782608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D4D-4EA6-BE86-688DEE07110E}"/>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0</c:v>
                </c:pt>
                <c:pt idx="4">
                  <c:v>2.1739130434782608</c:v>
                </c:pt>
                <c:pt idx="5">
                  <c:v>15.217391304347826</c:v>
                </c:pt>
                <c:pt idx="6">
                  <c:v>67.391304347826093</c:v>
                </c:pt>
                <c:pt idx="7">
                  <c:v>15.217391304347826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D4D-4EA6-BE86-688DEE07110E}"/>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8.695652173913043</c:v>
                </c:pt>
                <c:pt idx="5">
                  <c:v>0</c:v>
                </c:pt>
                <c:pt idx="6">
                  <c:v>54.347826086956523</c:v>
                </c:pt>
                <c:pt idx="7">
                  <c:v>21.739130434782609</c:v>
                </c:pt>
                <c:pt idx="8">
                  <c:v>10.869565217391305</c:v>
                </c:pt>
                <c:pt idx="9">
                  <c:v>2.1739130434782608</c:v>
                </c:pt>
                <c:pt idx="10">
                  <c:v>2.1739130434782608</c:v>
                </c:pt>
                <c:pt idx="11">
                  <c:v>0</c:v>
                </c:pt>
                <c:pt idx="12">
                  <c:v>0</c:v>
                </c:pt>
                <c:pt idx="13">
                  <c:v>0</c:v>
                </c:pt>
                <c:pt idx="14">
                  <c:v>0</c:v>
                </c:pt>
                <c:pt idx="15">
                  <c:v>0</c:v>
                </c:pt>
              </c:numCache>
            </c:numRef>
          </c:val>
          <c:extLst>
            <c:ext xmlns:c16="http://schemas.microsoft.com/office/drawing/2014/chart" uri="{C3380CC4-5D6E-409C-BE32-E72D297353CC}">
              <c16:uniqueId val="{0000000E-7D4D-4EA6-BE86-688DEE07110E}"/>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4.3478260869565215</c:v>
                </c:pt>
                <c:pt idx="3">
                  <c:v>0</c:v>
                </c:pt>
                <c:pt idx="4">
                  <c:v>0</c:v>
                </c:pt>
                <c:pt idx="5">
                  <c:v>15.217391304347826</c:v>
                </c:pt>
                <c:pt idx="6">
                  <c:v>52.173913043478258</c:v>
                </c:pt>
                <c:pt idx="7">
                  <c:v>15.217391304347826</c:v>
                </c:pt>
                <c:pt idx="8">
                  <c:v>6.5217391304347823</c:v>
                </c:pt>
                <c:pt idx="9">
                  <c:v>0</c:v>
                </c:pt>
                <c:pt idx="10">
                  <c:v>6.5217391304347823</c:v>
                </c:pt>
                <c:pt idx="11">
                  <c:v>0</c:v>
                </c:pt>
                <c:pt idx="12">
                  <c:v>0</c:v>
                </c:pt>
                <c:pt idx="13">
                  <c:v>0</c:v>
                </c:pt>
                <c:pt idx="14">
                  <c:v>0</c:v>
                </c:pt>
                <c:pt idx="15">
                  <c:v>0</c:v>
                </c:pt>
              </c:numCache>
            </c:numRef>
          </c:val>
          <c:extLst>
            <c:ext xmlns:c16="http://schemas.microsoft.com/office/drawing/2014/chart" uri="{C3380CC4-5D6E-409C-BE32-E72D297353CC}">
              <c16:uniqueId val="{0000000F-7D4D-4EA6-BE86-688DEE07110E}"/>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44.444444444444443</c:v>
                </c:pt>
                <c:pt idx="3">
                  <c:v>0</c:v>
                </c:pt>
                <c:pt idx="4">
                  <c:v>27.777777777777779</c:v>
                </c:pt>
                <c:pt idx="5">
                  <c:v>11.111111111111111</c:v>
                </c:pt>
                <c:pt idx="6">
                  <c:v>0</c:v>
                </c:pt>
                <c:pt idx="7">
                  <c:v>5.5555555555555554</c:v>
                </c:pt>
                <c:pt idx="8">
                  <c:v>5.5555555555555554</c:v>
                </c:pt>
                <c:pt idx="9">
                  <c:v>5.5555555555555554</c:v>
                </c:pt>
                <c:pt idx="10">
                  <c:v>0</c:v>
                </c:pt>
                <c:pt idx="11">
                  <c:v>0</c:v>
                </c:pt>
                <c:pt idx="12">
                  <c:v>0</c:v>
                </c:pt>
                <c:pt idx="13">
                  <c:v>0</c:v>
                </c:pt>
                <c:pt idx="14">
                  <c:v>0</c:v>
                </c:pt>
                <c:pt idx="15">
                  <c:v>0</c:v>
                </c:pt>
              </c:numCache>
            </c:numRef>
          </c:val>
          <c:extLst>
            <c:ext xmlns:c16="http://schemas.microsoft.com/office/drawing/2014/chart" uri="{C3380CC4-5D6E-409C-BE32-E72D297353CC}">
              <c16:uniqueId val="{00000010-7D4D-4EA6-BE86-688DEE07110E}"/>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0</c:v>
                </c:pt>
                <c:pt idx="8">
                  <c:v>4.3478260869565215</c:v>
                </c:pt>
                <c:pt idx="9">
                  <c:v>4.3478260869565215</c:v>
                </c:pt>
                <c:pt idx="10">
                  <c:v>8.695652173913043</c:v>
                </c:pt>
                <c:pt idx="11">
                  <c:v>15.217391304347826</c:v>
                </c:pt>
                <c:pt idx="12">
                  <c:v>36.956521739130437</c:v>
                </c:pt>
                <c:pt idx="13">
                  <c:v>19.565217391304348</c:v>
                </c:pt>
                <c:pt idx="14">
                  <c:v>10.869565217391305</c:v>
                </c:pt>
                <c:pt idx="15">
                  <c:v>0</c:v>
                </c:pt>
              </c:numCache>
            </c:numRef>
          </c:val>
          <c:extLst>
            <c:ext xmlns:c16="http://schemas.microsoft.com/office/drawing/2014/chart" uri="{C3380CC4-5D6E-409C-BE32-E72D297353CC}">
              <c16:uniqueId val="{00000011-7D4D-4EA6-BE86-688DEE07110E}"/>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0</c:v>
                </c:pt>
                <c:pt idx="3">
                  <c:v>0</c:v>
                </c:pt>
                <c:pt idx="4">
                  <c:v>4.3478260869565215</c:v>
                </c:pt>
                <c:pt idx="5">
                  <c:v>2.1739130434782608</c:v>
                </c:pt>
                <c:pt idx="6">
                  <c:v>2.1739130434782608</c:v>
                </c:pt>
                <c:pt idx="7">
                  <c:v>8.695652173913043</c:v>
                </c:pt>
                <c:pt idx="8">
                  <c:v>32.608695652173914</c:v>
                </c:pt>
                <c:pt idx="9">
                  <c:v>21.739130434782609</c:v>
                </c:pt>
                <c:pt idx="10">
                  <c:v>10.869565217391305</c:v>
                </c:pt>
                <c:pt idx="11">
                  <c:v>17.391304347826086</c:v>
                </c:pt>
                <c:pt idx="12">
                  <c:v>0</c:v>
                </c:pt>
                <c:pt idx="13">
                  <c:v>0</c:v>
                </c:pt>
                <c:pt idx="14">
                  <c:v>0</c:v>
                </c:pt>
                <c:pt idx="15">
                  <c:v>0</c:v>
                </c:pt>
              </c:numCache>
            </c:numRef>
          </c:val>
          <c:extLst>
            <c:ext xmlns:c16="http://schemas.microsoft.com/office/drawing/2014/chart" uri="{C3380CC4-5D6E-409C-BE32-E72D297353CC}">
              <c16:uniqueId val="{00000012-7D4D-4EA6-BE86-688DEE07110E}"/>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6.5217391304347823</c:v>
                </c:pt>
                <c:pt idx="2">
                  <c:v>4.3478260869565215</c:v>
                </c:pt>
                <c:pt idx="3">
                  <c:v>52.173913043478258</c:v>
                </c:pt>
                <c:pt idx="4">
                  <c:v>19.565217391304348</c:v>
                </c:pt>
                <c:pt idx="5">
                  <c:v>10.869565217391305</c:v>
                </c:pt>
                <c:pt idx="6">
                  <c:v>4.3478260869565215</c:v>
                </c:pt>
                <c:pt idx="7">
                  <c:v>2.1739130434782608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7D4D-4EA6-BE86-688DEE07110E}"/>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8.695652173913043</c:v>
                </c:pt>
                <c:pt idx="2">
                  <c:v>0</c:v>
                </c:pt>
                <c:pt idx="3">
                  <c:v>0</c:v>
                </c:pt>
                <c:pt idx="4">
                  <c:v>17.391304347826086</c:v>
                </c:pt>
                <c:pt idx="5">
                  <c:v>45.652173913043477</c:v>
                </c:pt>
                <c:pt idx="6">
                  <c:v>10.869565217391305</c:v>
                </c:pt>
                <c:pt idx="7">
                  <c:v>10.869565217391305</c:v>
                </c:pt>
                <c:pt idx="8">
                  <c:v>4.3478260869565215</c:v>
                </c:pt>
                <c:pt idx="9">
                  <c:v>2.1739130434782608</c:v>
                </c:pt>
                <c:pt idx="10">
                  <c:v>0</c:v>
                </c:pt>
                <c:pt idx="11">
                  <c:v>0</c:v>
                </c:pt>
                <c:pt idx="12">
                  <c:v>0</c:v>
                </c:pt>
                <c:pt idx="13">
                  <c:v>0</c:v>
                </c:pt>
                <c:pt idx="14">
                  <c:v>0</c:v>
                </c:pt>
                <c:pt idx="15">
                  <c:v>0</c:v>
                </c:pt>
              </c:numCache>
            </c:numRef>
          </c:val>
          <c:extLst>
            <c:ext xmlns:c16="http://schemas.microsoft.com/office/drawing/2014/chart" uri="{C3380CC4-5D6E-409C-BE32-E72D297353CC}">
              <c16:uniqueId val="{00000014-7D4D-4EA6-BE86-688DEE07110E}"/>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4.3478260869565215</c:v>
                </c:pt>
                <c:pt idx="3">
                  <c:v>2.1739130434782608</c:v>
                </c:pt>
                <c:pt idx="4">
                  <c:v>0</c:v>
                </c:pt>
                <c:pt idx="5">
                  <c:v>8.695652173913043</c:v>
                </c:pt>
                <c:pt idx="6">
                  <c:v>56.521739130434781</c:v>
                </c:pt>
                <c:pt idx="7">
                  <c:v>10.869565217391305</c:v>
                </c:pt>
                <c:pt idx="8">
                  <c:v>10.869565217391305</c:v>
                </c:pt>
                <c:pt idx="9">
                  <c:v>6.5217391304347823</c:v>
                </c:pt>
                <c:pt idx="10">
                  <c:v>0</c:v>
                </c:pt>
                <c:pt idx="11">
                  <c:v>0</c:v>
                </c:pt>
                <c:pt idx="12">
                  <c:v>0</c:v>
                </c:pt>
                <c:pt idx="13">
                  <c:v>0</c:v>
                </c:pt>
                <c:pt idx="14">
                  <c:v>0</c:v>
                </c:pt>
                <c:pt idx="15">
                  <c:v>0</c:v>
                </c:pt>
              </c:numCache>
            </c:numRef>
          </c:val>
          <c:extLst>
            <c:ext xmlns:c16="http://schemas.microsoft.com/office/drawing/2014/chart" uri="{C3380CC4-5D6E-409C-BE32-E72D297353CC}">
              <c16:uniqueId val="{00000015-7D4D-4EA6-BE86-688DEE07110E}"/>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2.1739130434782608</c:v>
                </c:pt>
                <c:pt idx="3">
                  <c:v>0</c:v>
                </c:pt>
                <c:pt idx="4">
                  <c:v>0</c:v>
                </c:pt>
                <c:pt idx="5">
                  <c:v>2.1739130434782608</c:v>
                </c:pt>
                <c:pt idx="6">
                  <c:v>4.3478260869565215</c:v>
                </c:pt>
                <c:pt idx="7">
                  <c:v>0</c:v>
                </c:pt>
                <c:pt idx="8">
                  <c:v>6.5217391304347823</c:v>
                </c:pt>
                <c:pt idx="9">
                  <c:v>2.1739130434782608</c:v>
                </c:pt>
                <c:pt idx="10">
                  <c:v>82.608695652173907</c:v>
                </c:pt>
                <c:pt idx="11">
                  <c:v>0</c:v>
                </c:pt>
                <c:pt idx="12">
                  <c:v>0</c:v>
                </c:pt>
                <c:pt idx="13">
                  <c:v>0</c:v>
                </c:pt>
                <c:pt idx="14">
                  <c:v>0</c:v>
                </c:pt>
                <c:pt idx="15">
                  <c:v>0</c:v>
                </c:pt>
              </c:numCache>
            </c:numRef>
          </c:val>
          <c:extLst>
            <c:ext xmlns:c16="http://schemas.microsoft.com/office/drawing/2014/chart" uri="{C3380CC4-5D6E-409C-BE32-E72D297353CC}">
              <c16:uniqueId val="{00000016-7D4D-4EA6-BE86-688DEE07110E}"/>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2.1739130434782608</c:v>
                </c:pt>
                <c:pt idx="4">
                  <c:v>0</c:v>
                </c:pt>
                <c:pt idx="5">
                  <c:v>0</c:v>
                </c:pt>
                <c:pt idx="6">
                  <c:v>4.3478260869565215</c:v>
                </c:pt>
                <c:pt idx="7">
                  <c:v>6.5217391304347823</c:v>
                </c:pt>
                <c:pt idx="8">
                  <c:v>41.304347826086953</c:v>
                </c:pt>
                <c:pt idx="9">
                  <c:v>36.956521739130437</c:v>
                </c:pt>
                <c:pt idx="10">
                  <c:v>8.695652173913043</c:v>
                </c:pt>
                <c:pt idx="11">
                  <c:v>0</c:v>
                </c:pt>
                <c:pt idx="12">
                  <c:v>0</c:v>
                </c:pt>
                <c:pt idx="13">
                  <c:v>0</c:v>
                </c:pt>
                <c:pt idx="14">
                  <c:v>0</c:v>
                </c:pt>
                <c:pt idx="15">
                  <c:v>0</c:v>
                </c:pt>
              </c:numCache>
            </c:numRef>
          </c:val>
          <c:extLst>
            <c:ext xmlns:c16="http://schemas.microsoft.com/office/drawing/2014/chart" uri="{C3380CC4-5D6E-409C-BE32-E72D297353CC}">
              <c16:uniqueId val="{00000000-19D0-4C16-BBC1-FAABB0A872E6}"/>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2.2222222222222223</c:v>
                </c:pt>
                <c:pt idx="4">
                  <c:v>0</c:v>
                </c:pt>
                <c:pt idx="5">
                  <c:v>4.4444444444444446</c:v>
                </c:pt>
                <c:pt idx="6">
                  <c:v>57.777777777777779</c:v>
                </c:pt>
                <c:pt idx="7">
                  <c:v>20</c:v>
                </c:pt>
                <c:pt idx="8">
                  <c:v>13.333333333333334</c:v>
                </c:pt>
                <c:pt idx="9">
                  <c:v>2.2222222222222223</c:v>
                </c:pt>
                <c:pt idx="10">
                  <c:v>0</c:v>
                </c:pt>
                <c:pt idx="11">
                  <c:v>0</c:v>
                </c:pt>
                <c:pt idx="12">
                  <c:v>0</c:v>
                </c:pt>
                <c:pt idx="13">
                  <c:v>0</c:v>
                </c:pt>
                <c:pt idx="14">
                  <c:v>0</c:v>
                </c:pt>
                <c:pt idx="15">
                  <c:v>0</c:v>
                </c:pt>
              </c:numCache>
            </c:numRef>
          </c:val>
          <c:extLst>
            <c:ext xmlns:c16="http://schemas.microsoft.com/office/drawing/2014/chart" uri="{C3380CC4-5D6E-409C-BE32-E72D297353CC}">
              <c16:uniqueId val="{00000001-19D0-4C16-BBC1-FAABB0A872E6}"/>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0"/>
          <c:order val="0"/>
          <c:tx>
            <c:strRef>
              <c:f>Acinetob!$AU$4</c:f>
              <c:strCache>
                <c:ptCount val="1"/>
                <c:pt idx="0">
                  <c:v>Ampicillin</c:v>
                </c:pt>
              </c:strCache>
            </c:strRef>
          </c:tx>
          <c:spPr>
            <a:solidFill>
              <a:srgbClr val="FF00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Acinetob!$AU$5:$AU$20</c:f>
              <c:numCache>
                <c:formatCode>0.00</c:formatCode>
                <c:ptCount val="16"/>
                <c:pt idx="0">
                  <c:v>0</c:v>
                </c:pt>
                <c:pt idx="1">
                  <c:v>0</c:v>
                </c:pt>
                <c:pt idx="2">
                  <c:v>0</c:v>
                </c:pt>
                <c:pt idx="3">
                  <c:v>0</c:v>
                </c:pt>
                <c:pt idx="4">
                  <c:v>0</c:v>
                </c:pt>
                <c:pt idx="5">
                  <c:v>0</c:v>
                </c:pt>
                <c:pt idx="6">
                  <c:v>0</c:v>
                </c:pt>
                <c:pt idx="7">
                  <c:v>0</c:v>
                </c:pt>
                <c:pt idx="8">
                  <c:v>20</c:v>
                </c:pt>
                <c:pt idx="9">
                  <c:v>50</c:v>
                </c:pt>
                <c:pt idx="10">
                  <c:v>20</c:v>
                </c:pt>
                <c:pt idx="11">
                  <c:v>0</c:v>
                </c:pt>
                <c:pt idx="12">
                  <c:v>10</c:v>
                </c:pt>
                <c:pt idx="13">
                  <c:v>0</c:v>
                </c:pt>
                <c:pt idx="14">
                  <c:v>0</c:v>
                </c:pt>
                <c:pt idx="15">
                  <c:v>0</c:v>
                </c:pt>
              </c:numCache>
            </c:numRef>
          </c:val>
          <c:extLst>
            <c:ext xmlns:c16="http://schemas.microsoft.com/office/drawing/2014/chart" uri="{C3380CC4-5D6E-409C-BE32-E72D297353CC}">
              <c16:uniqueId val="{00000000-0B49-4864-8E48-7D40C41DAAC5}"/>
            </c:ext>
          </c:extLst>
        </c:ser>
        <c:ser>
          <c:idx val="1"/>
          <c:order val="1"/>
          <c:tx>
            <c:strRef>
              <c:f>Acinetob!$AV$4</c:f>
              <c:strCache>
                <c:ptCount val="1"/>
                <c:pt idx="0">
                  <c:v>Ampicillin/ Sulbactam</c:v>
                </c:pt>
              </c:strCache>
            </c:strRef>
          </c:tx>
          <c:spPr>
            <a:solidFill>
              <a:srgbClr val="FF505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Acinetob!$AV$5:$AV$20</c:f>
              <c:numCache>
                <c:formatCode>0.00</c:formatCode>
                <c:ptCount val="16"/>
                <c:pt idx="0">
                  <c:v>0</c:v>
                </c:pt>
                <c:pt idx="1">
                  <c:v>0</c:v>
                </c:pt>
                <c:pt idx="2">
                  <c:v>0</c:v>
                </c:pt>
                <c:pt idx="3">
                  <c:v>90</c:v>
                </c:pt>
                <c:pt idx="4">
                  <c:v>0</c:v>
                </c:pt>
                <c:pt idx="5">
                  <c:v>0</c:v>
                </c:pt>
                <c:pt idx="6">
                  <c:v>0</c:v>
                </c:pt>
                <c:pt idx="7">
                  <c:v>0</c:v>
                </c:pt>
                <c:pt idx="8">
                  <c:v>0</c:v>
                </c:pt>
                <c:pt idx="9">
                  <c:v>0</c:v>
                </c:pt>
                <c:pt idx="10">
                  <c:v>0</c:v>
                </c:pt>
                <c:pt idx="11">
                  <c:v>0</c:v>
                </c:pt>
                <c:pt idx="12">
                  <c:v>10</c:v>
                </c:pt>
                <c:pt idx="13">
                  <c:v>0</c:v>
                </c:pt>
                <c:pt idx="14">
                  <c:v>0</c:v>
                </c:pt>
                <c:pt idx="15">
                  <c:v>0</c:v>
                </c:pt>
              </c:numCache>
            </c:numRef>
          </c:val>
          <c:extLst>
            <c:ext xmlns:c16="http://schemas.microsoft.com/office/drawing/2014/chart" uri="{C3380CC4-5D6E-409C-BE32-E72D297353CC}">
              <c16:uniqueId val="{00000001-0B49-4864-8E48-7D40C41DAAC5}"/>
            </c:ext>
          </c:extLst>
        </c:ser>
        <c:ser>
          <c:idx val="2"/>
          <c:order val="2"/>
          <c:tx>
            <c:strRef>
              <c:f>Acinetob!$AW$4</c:f>
              <c:strCache>
                <c:ptCount val="1"/>
                <c:pt idx="0">
                  <c:v>Piperacillin</c:v>
                </c:pt>
              </c:strCache>
            </c:strRef>
          </c:tx>
          <c:spPr>
            <a:solidFill>
              <a:srgbClr val="FF7C8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Acinetob!$AW$5:$AW$20</c:f>
              <c:numCache>
                <c:formatCode>0.00</c:formatCode>
                <c:ptCount val="16"/>
                <c:pt idx="0">
                  <c:v>0</c:v>
                </c:pt>
                <c:pt idx="1">
                  <c:v>0</c:v>
                </c:pt>
                <c:pt idx="2">
                  <c:v>0</c:v>
                </c:pt>
                <c:pt idx="3">
                  <c:v>0</c:v>
                </c:pt>
                <c:pt idx="4">
                  <c:v>0</c:v>
                </c:pt>
                <c:pt idx="5">
                  <c:v>0</c:v>
                </c:pt>
                <c:pt idx="6">
                  <c:v>0</c:v>
                </c:pt>
                <c:pt idx="7">
                  <c:v>20</c:v>
                </c:pt>
                <c:pt idx="8">
                  <c:v>40</c:v>
                </c:pt>
                <c:pt idx="9">
                  <c:v>40</c:v>
                </c:pt>
                <c:pt idx="10">
                  <c:v>0</c:v>
                </c:pt>
                <c:pt idx="11">
                  <c:v>0</c:v>
                </c:pt>
                <c:pt idx="12">
                  <c:v>0</c:v>
                </c:pt>
                <c:pt idx="13">
                  <c:v>0</c:v>
                </c:pt>
                <c:pt idx="14">
                  <c:v>0</c:v>
                </c:pt>
                <c:pt idx="15">
                  <c:v>0</c:v>
                </c:pt>
              </c:numCache>
            </c:numRef>
          </c:val>
          <c:extLst>
            <c:ext xmlns:c16="http://schemas.microsoft.com/office/drawing/2014/chart" uri="{C3380CC4-5D6E-409C-BE32-E72D297353CC}">
              <c16:uniqueId val="{00000002-0B49-4864-8E48-7D40C41DAAC5}"/>
            </c:ext>
          </c:extLst>
        </c:ser>
        <c:ser>
          <c:idx val="3"/>
          <c:order val="3"/>
          <c:tx>
            <c:strRef>
              <c:f>Acinetob!$AX$4</c:f>
              <c:strCache>
                <c:ptCount val="1"/>
                <c:pt idx="0">
                  <c:v>Piperacillin/ Tazobactam</c:v>
                </c:pt>
              </c:strCache>
            </c:strRef>
          </c:tx>
          <c:spPr>
            <a:solidFill>
              <a:srgbClr val="FFCC99"/>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Acinetob!$AX$5:$AX$20</c:f>
              <c:numCache>
                <c:formatCode>0.00</c:formatCode>
                <c:ptCount val="16"/>
                <c:pt idx="0">
                  <c:v>0</c:v>
                </c:pt>
                <c:pt idx="1">
                  <c:v>0</c:v>
                </c:pt>
                <c:pt idx="2">
                  <c:v>0</c:v>
                </c:pt>
                <c:pt idx="3">
                  <c:v>0</c:v>
                </c:pt>
                <c:pt idx="4">
                  <c:v>90</c:v>
                </c:pt>
                <c:pt idx="5">
                  <c:v>0</c:v>
                </c:pt>
                <c:pt idx="6">
                  <c:v>0</c:v>
                </c:pt>
                <c:pt idx="7">
                  <c:v>0</c:v>
                </c:pt>
                <c:pt idx="8">
                  <c:v>0</c:v>
                </c:pt>
                <c:pt idx="9">
                  <c:v>10</c:v>
                </c:pt>
                <c:pt idx="10">
                  <c:v>0</c:v>
                </c:pt>
                <c:pt idx="11">
                  <c:v>0</c:v>
                </c:pt>
                <c:pt idx="12">
                  <c:v>0</c:v>
                </c:pt>
                <c:pt idx="13">
                  <c:v>0</c:v>
                </c:pt>
                <c:pt idx="14">
                  <c:v>0</c:v>
                </c:pt>
                <c:pt idx="15">
                  <c:v>0</c:v>
                </c:pt>
              </c:numCache>
            </c:numRef>
          </c:val>
          <c:extLst>
            <c:ext xmlns:c16="http://schemas.microsoft.com/office/drawing/2014/chart" uri="{C3380CC4-5D6E-409C-BE32-E72D297353CC}">
              <c16:uniqueId val="{00000003-0B49-4864-8E48-7D40C41DAAC5}"/>
            </c:ext>
          </c:extLst>
        </c:ser>
        <c:ser>
          <c:idx val="4"/>
          <c:order val="4"/>
          <c:tx>
            <c:strRef>
              <c:f>Acinetob!$AY$4</c:f>
              <c:strCache>
                <c:ptCount val="1"/>
                <c:pt idx="0">
                  <c:v>Aztreonam</c:v>
                </c:pt>
              </c:strCache>
            </c:strRef>
          </c:tx>
          <c:spPr>
            <a:solidFill>
              <a:srgbClr val="FFFF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Acinetob!$AY$5:$AY$20</c:f>
              <c:numCache>
                <c:formatCode>0.00</c:formatCode>
                <c:ptCount val="16"/>
                <c:pt idx="0">
                  <c:v>0</c:v>
                </c:pt>
                <c:pt idx="1">
                  <c:v>0</c:v>
                </c:pt>
                <c:pt idx="2">
                  <c:v>0</c:v>
                </c:pt>
                <c:pt idx="3">
                  <c:v>0</c:v>
                </c:pt>
                <c:pt idx="4">
                  <c:v>0</c:v>
                </c:pt>
                <c:pt idx="5">
                  <c:v>0</c:v>
                </c:pt>
                <c:pt idx="6">
                  <c:v>0</c:v>
                </c:pt>
                <c:pt idx="7">
                  <c:v>10</c:v>
                </c:pt>
                <c:pt idx="8">
                  <c:v>30</c:v>
                </c:pt>
                <c:pt idx="9">
                  <c:v>20</c:v>
                </c:pt>
                <c:pt idx="10">
                  <c:v>30</c:v>
                </c:pt>
                <c:pt idx="11">
                  <c:v>10</c:v>
                </c:pt>
                <c:pt idx="12">
                  <c:v>0</c:v>
                </c:pt>
                <c:pt idx="13">
                  <c:v>0</c:v>
                </c:pt>
                <c:pt idx="14">
                  <c:v>0</c:v>
                </c:pt>
                <c:pt idx="15">
                  <c:v>0</c:v>
                </c:pt>
              </c:numCache>
            </c:numRef>
          </c:val>
          <c:extLst>
            <c:ext xmlns:c16="http://schemas.microsoft.com/office/drawing/2014/chart" uri="{C3380CC4-5D6E-409C-BE32-E72D297353CC}">
              <c16:uniqueId val="{00000004-0B49-4864-8E48-7D40C41DAAC5}"/>
            </c:ext>
          </c:extLst>
        </c:ser>
        <c:ser>
          <c:idx val="5"/>
          <c:order val="5"/>
          <c:tx>
            <c:strRef>
              <c:f>Acinetob!$AZ$4</c:f>
              <c:strCache>
                <c:ptCount val="1"/>
                <c:pt idx="0">
                  <c:v>Cefotaxim</c:v>
                </c:pt>
              </c:strCache>
            </c:strRef>
          </c:tx>
          <c:spPr>
            <a:solidFill>
              <a:srgbClr val="6600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Acinetob!$AZ$5:$AZ$20</c:f>
              <c:numCache>
                <c:formatCode>0.00</c:formatCode>
                <c:ptCount val="16"/>
                <c:pt idx="0">
                  <c:v>0</c:v>
                </c:pt>
                <c:pt idx="1">
                  <c:v>0</c:v>
                </c:pt>
                <c:pt idx="2">
                  <c:v>0</c:v>
                </c:pt>
                <c:pt idx="3">
                  <c:v>0</c:v>
                </c:pt>
                <c:pt idx="4">
                  <c:v>0</c:v>
                </c:pt>
                <c:pt idx="5">
                  <c:v>0</c:v>
                </c:pt>
                <c:pt idx="6">
                  <c:v>10</c:v>
                </c:pt>
                <c:pt idx="7">
                  <c:v>40</c:v>
                </c:pt>
                <c:pt idx="8">
                  <c:v>20</c:v>
                </c:pt>
                <c:pt idx="9">
                  <c:v>30</c:v>
                </c:pt>
                <c:pt idx="10">
                  <c:v>0</c:v>
                </c:pt>
                <c:pt idx="11">
                  <c:v>0</c:v>
                </c:pt>
                <c:pt idx="12">
                  <c:v>0</c:v>
                </c:pt>
                <c:pt idx="13">
                  <c:v>0</c:v>
                </c:pt>
                <c:pt idx="14">
                  <c:v>0</c:v>
                </c:pt>
                <c:pt idx="15">
                  <c:v>0</c:v>
                </c:pt>
              </c:numCache>
            </c:numRef>
          </c:val>
          <c:extLst>
            <c:ext xmlns:c16="http://schemas.microsoft.com/office/drawing/2014/chart" uri="{C3380CC4-5D6E-409C-BE32-E72D297353CC}">
              <c16:uniqueId val="{00000005-0B49-4864-8E48-7D40C41DAAC5}"/>
            </c:ext>
          </c:extLst>
        </c:ser>
        <c:ser>
          <c:idx val="6"/>
          <c:order val="6"/>
          <c:tx>
            <c:strRef>
              <c:f>Acinetob!$BA$4</c:f>
              <c:strCache>
                <c:ptCount val="1"/>
                <c:pt idx="0">
                  <c:v>Ceftazidim</c:v>
                </c:pt>
              </c:strCache>
            </c:strRef>
          </c:tx>
          <c:spPr>
            <a:solidFill>
              <a:srgbClr val="CC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Acinetob!$BA$5:$BA$20</c:f>
              <c:numCache>
                <c:formatCode>0.00</c:formatCode>
                <c:ptCount val="16"/>
                <c:pt idx="0">
                  <c:v>0</c:v>
                </c:pt>
                <c:pt idx="1">
                  <c:v>0</c:v>
                </c:pt>
                <c:pt idx="2">
                  <c:v>0</c:v>
                </c:pt>
                <c:pt idx="3">
                  <c:v>0</c:v>
                </c:pt>
                <c:pt idx="4">
                  <c:v>0</c:v>
                </c:pt>
                <c:pt idx="5">
                  <c:v>0</c:v>
                </c:pt>
                <c:pt idx="6">
                  <c:v>50</c:v>
                </c:pt>
                <c:pt idx="7">
                  <c:v>40</c:v>
                </c:pt>
                <c:pt idx="8">
                  <c:v>10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0B49-4864-8E48-7D40C41DAAC5}"/>
            </c:ext>
          </c:extLst>
        </c:ser>
        <c:ser>
          <c:idx val="7"/>
          <c:order val="7"/>
          <c:tx>
            <c:strRef>
              <c:f>Acinetob!$BB$4</c:f>
              <c:strCache>
                <c:ptCount val="1"/>
                <c:pt idx="0">
                  <c:v>Cefuroxim</c:v>
                </c:pt>
              </c:strCache>
            </c:strRef>
          </c:tx>
          <c:spPr>
            <a:solidFill>
              <a:srgbClr val="FF66FF"/>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Acinetob!$BB$5:$BB$20</c:f>
              <c:numCache>
                <c:formatCode>0.00</c:formatCode>
                <c:ptCount val="16"/>
                <c:pt idx="0">
                  <c:v>0</c:v>
                </c:pt>
                <c:pt idx="1">
                  <c:v>0</c:v>
                </c:pt>
                <c:pt idx="2">
                  <c:v>0</c:v>
                </c:pt>
                <c:pt idx="3">
                  <c:v>0</c:v>
                </c:pt>
                <c:pt idx="4">
                  <c:v>0</c:v>
                </c:pt>
                <c:pt idx="5">
                  <c:v>0</c:v>
                </c:pt>
                <c:pt idx="6">
                  <c:v>0</c:v>
                </c:pt>
                <c:pt idx="7">
                  <c:v>0</c:v>
                </c:pt>
                <c:pt idx="8">
                  <c:v>10</c:v>
                </c:pt>
                <c:pt idx="9">
                  <c:v>40</c:v>
                </c:pt>
                <c:pt idx="10">
                  <c:v>20</c:v>
                </c:pt>
                <c:pt idx="11">
                  <c:v>20</c:v>
                </c:pt>
                <c:pt idx="12">
                  <c:v>10</c:v>
                </c:pt>
                <c:pt idx="13">
                  <c:v>0</c:v>
                </c:pt>
                <c:pt idx="14">
                  <c:v>0</c:v>
                </c:pt>
                <c:pt idx="15">
                  <c:v>0</c:v>
                </c:pt>
              </c:numCache>
            </c:numRef>
          </c:val>
          <c:extLst>
            <c:ext xmlns:c16="http://schemas.microsoft.com/office/drawing/2014/chart" uri="{C3380CC4-5D6E-409C-BE32-E72D297353CC}">
              <c16:uniqueId val="{00000007-0B49-4864-8E48-7D40C41DAAC5}"/>
            </c:ext>
          </c:extLst>
        </c:ser>
        <c:ser>
          <c:idx val="9"/>
          <c:order val="8"/>
          <c:tx>
            <c:strRef>
              <c:f>Acinetob!$BC$4</c:f>
              <c:strCache>
                <c:ptCount val="1"/>
                <c:pt idx="0">
                  <c:v>Imipenem</c:v>
                </c:pt>
              </c:strCache>
            </c:strRef>
          </c:tx>
          <c:spPr>
            <a:solidFill>
              <a:srgbClr val="00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Acinetob!$BC$5:$BC$20</c:f>
              <c:numCache>
                <c:formatCode>0.00</c:formatCode>
                <c:ptCount val="16"/>
                <c:pt idx="0">
                  <c:v>0</c:v>
                </c:pt>
                <c:pt idx="1">
                  <c:v>0</c:v>
                </c:pt>
                <c:pt idx="2">
                  <c:v>50</c:v>
                </c:pt>
                <c:pt idx="3">
                  <c:v>0</c:v>
                </c:pt>
                <c:pt idx="4">
                  <c:v>50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0B49-4864-8E48-7D40C41DAAC5}"/>
            </c:ext>
          </c:extLst>
        </c:ser>
        <c:ser>
          <c:idx val="10"/>
          <c:order val="9"/>
          <c:tx>
            <c:strRef>
              <c:f>Acinetob!$BD$4</c:f>
              <c:strCache>
                <c:ptCount val="1"/>
                <c:pt idx="0">
                  <c:v>Meropenem</c:v>
                </c:pt>
              </c:strCache>
            </c:strRef>
          </c:tx>
          <c:spPr>
            <a:solidFill>
              <a:srgbClr val="0066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Acinetob!$BD$5:$BD$20</c:f>
              <c:numCache>
                <c:formatCode>0.00</c:formatCode>
                <c:ptCount val="16"/>
                <c:pt idx="0">
                  <c:v>0</c:v>
                </c:pt>
                <c:pt idx="1">
                  <c:v>0</c:v>
                </c:pt>
                <c:pt idx="2">
                  <c:v>50</c:v>
                </c:pt>
                <c:pt idx="3">
                  <c:v>0</c:v>
                </c:pt>
                <c:pt idx="4">
                  <c:v>30</c:v>
                </c:pt>
                <c:pt idx="5">
                  <c:v>10</c:v>
                </c:pt>
                <c:pt idx="6">
                  <c:v>0</c:v>
                </c:pt>
                <c:pt idx="7">
                  <c:v>0</c:v>
                </c:pt>
                <c:pt idx="8">
                  <c:v>10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0B49-4864-8E48-7D40C41DAAC5}"/>
            </c:ext>
          </c:extLst>
        </c:ser>
        <c:ser>
          <c:idx val="12"/>
          <c:order val="10"/>
          <c:tx>
            <c:strRef>
              <c:f>Acinetob!$BE$4</c:f>
              <c:strCache>
                <c:ptCount val="1"/>
                <c:pt idx="0">
                  <c:v>Colistin</c:v>
                </c:pt>
              </c:strCache>
            </c:strRef>
          </c:tx>
          <c:spPr>
            <a:solidFill>
              <a:srgbClr val="00CC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Acinetob!$BE$5:$BE$20</c:f>
              <c:numCache>
                <c:formatCode>0.00</c:formatCode>
                <c:ptCount val="16"/>
                <c:pt idx="0">
                  <c:v>0</c:v>
                </c:pt>
                <c:pt idx="1">
                  <c:v>0</c:v>
                </c:pt>
                <c:pt idx="2">
                  <c:v>0</c:v>
                </c:pt>
                <c:pt idx="3">
                  <c:v>0</c:v>
                </c:pt>
                <c:pt idx="4">
                  <c:v>20</c:v>
                </c:pt>
                <c:pt idx="5">
                  <c:v>50</c:v>
                </c:pt>
                <c:pt idx="6">
                  <c:v>20</c:v>
                </c:pt>
                <c:pt idx="7">
                  <c:v>10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0B49-4864-8E48-7D40C41DAAC5}"/>
            </c:ext>
          </c:extLst>
        </c:ser>
        <c:ser>
          <c:idx val="13"/>
          <c:order val="11"/>
          <c:tx>
            <c:strRef>
              <c:f>Acinetob!$BF$4</c:f>
              <c:strCache>
                <c:ptCount val="1"/>
                <c:pt idx="0">
                  <c:v>Amikacin</c:v>
                </c:pt>
              </c:strCache>
            </c:strRef>
          </c:tx>
          <c:spPr>
            <a:solidFill>
              <a:schemeClr val="accent6">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Acinetob!$BF$5:$BF$20</c:f>
              <c:numCache>
                <c:formatCode>0.00</c:formatCode>
                <c:ptCount val="16"/>
                <c:pt idx="0">
                  <c:v>0</c:v>
                </c:pt>
                <c:pt idx="1">
                  <c:v>0</c:v>
                </c:pt>
                <c:pt idx="2">
                  <c:v>0</c:v>
                </c:pt>
                <c:pt idx="3">
                  <c:v>0</c:v>
                </c:pt>
                <c:pt idx="4">
                  <c:v>90</c:v>
                </c:pt>
                <c:pt idx="5">
                  <c:v>0</c:v>
                </c:pt>
                <c:pt idx="6">
                  <c:v>0</c:v>
                </c:pt>
                <c:pt idx="7">
                  <c:v>10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0B49-4864-8E48-7D40C41DAAC5}"/>
            </c:ext>
          </c:extLst>
        </c:ser>
        <c:ser>
          <c:idx val="14"/>
          <c:order val="12"/>
          <c:tx>
            <c:strRef>
              <c:f>Acinetob!$BG$4</c:f>
              <c:strCache>
                <c:ptCount val="1"/>
                <c:pt idx="0">
                  <c:v>Gentamicin</c:v>
                </c:pt>
              </c:strCache>
            </c:strRef>
          </c:tx>
          <c:spPr>
            <a:solidFill>
              <a:schemeClr val="accent6">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Acinetob!$BG$5:$BG$20</c:f>
              <c:numCache>
                <c:formatCode>0.00</c:formatCode>
                <c:ptCount val="16"/>
                <c:pt idx="0">
                  <c:v>0</c:v>
                </c:pt>
                <c:pt idx="1">
                  <c:v>0</c:v>
                </c:pt>
                <c:pt idx="2">
                  <c:v>0</c:v>
                </c:pt>
                <c:pt idx="3">
                  <c:v>0</c:v>
                </c:pt>
                <c:pt idx="4">
                  <c:v>70</c:v>
                </c:pt>
                <c:pt idx="5">
                  <c:v>20</c:v>
                </c:pt>
                <c:pt idx="6">
                  <c:v>0</c:v>
                </c:pt>
                <c:pt idx="7">
                  <c:v>0</c:v>
                </c:pt>
                <c:pt idx="8">
                  <c:v>0</c:v>
                </c:pt>
                <c:pt idx="9">
                  <c:v>0</c:v>
                </c:pt>
                <c:pt idx="10">
                  <c:v>10</c:v>
                </c:pt>
                <c:pt idx="11">
                  <c:v>0</c:v>
                </c:pt>
                <c:pt idx="12">
                  <c:v>0</c:v>
                </c:pt>
                <c:pt idx="13">
                  <c:v>0</c:v>
                </c:pt>
                <c:pt idx="14">
                  <c:v>0</c:v>
                </c:pt>
                <c:pt idx="15">
                  <c:v>0</c:v>
                </c:pt>
              </c:numCache>
            </c:numRef>
          </c:val>
          <c:extLst>
            <c:ext xmlns:c16="http://schemas.microsoft.com/office/drawing/2014/chart" uri="{C3380CC4-5D6E-409C-BE32-E72D297353CC}">
              <c16:uniqueId val="{0000000C-0B49-4864-8E48-7D40C41DAAC5}"/>
            </c:ext>
          </c:extLst>
        </c:ser>
        <c:ser>
          <c:idx val="15"/>
          <c:order val="13"/>
          <c:tx>
            <c:strRef>
              <c:f>Acinetob!$BH$4</c:f>
              <c:strCache>
                <c:ptCount val="1"/>
                <c:pt idx="0">
                  <c:v>Tobramycin</c:v>
                </c:pt>
              </c:strCache>
            </c:strRef>
          </c:tx>
          <c:spPr>
            <a:solidFill>
              <a:schemeClr val="accent6">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Acinetob!$BH$5:$BH$20</c:f>
              <c:numCache>
                <c:formatCode>0.00</c:formatCode>
                <c:ptCount val="16"/>
                <c:pt idx="0">
                  <c:v>0</c:v>
                </c:pt>
                <c:pt idx="1">
                  <c:v>0</c:v>
                </c:pt>
                <c:pt idx="2">
                  <c:v>75</c:v>
                </c:pt>
                <c:pt idx="3">
                  <c:v>0</c:v>
                </c:pt>
                <c:pt idx="4">
                  <c:v>0</c:v>
                </c:pt>
                <c:pt idx="5">
                  <c:v>0</c:v>
                </c:pt>
                <c:pt idx="6">
                  <c:v>0</c:v>
                </c:pt>
                <c:pt idx="7">
                  <c:v>0</c:v>
                </c:pt>
                <c:pt idx="8">
                  <c:v>0</c:v>
                </c:pt>
                <c:pt idx="9">
                  <c:v>0</c:v>
                </c:pt>
                <c:pt idx="10">
                  <c:v>0</c:v>
                </c:pt>
                <c:pt idx="11">
                  <c:v>25</c:v>
                </c:pt>
                <c:pt idx="12">
                  <c:v>0</c:v>
                </c:pt>
                <c:pt idx="13">
                  <c:v>0</c:v>
                </c:pt>
                <c:pt idx="14">
                  <c:v>0</c:v>
                </c:pt>
                <c:pt idx="15">
                  <c:v>0</c:v>
                </c:pt>
              </c:numCache>
            </c:numRef>
          </c:val>
          <c:extLst>
            <c:ext xmlns:c16="http://schemas.microsoft.com/office/drawing/2014/chart" uri="{C3380CC4-5D6E-409C-BE32-E72D297353CC}">
              <c16:uniqueId val="{0000000D-0B49-4864-8E48-7D40C41DAAC5}"/>
            </c:ext>
          </c:extLst>
        </c:ser>
        <c:ser>
          <c:idx val="16"/>
          <c:order val="14"/>
          <c:tx>
            <c:strRef>
              <c:f>Acinetob!$BI$4</c:f>
              <c:strCache>
                <c:ptCount val="1"/>
                <c:pt idx="0">
                  <c:v>Fosfomycin</c:v>
                </c:pt>
              </c:strCache>
            </c:strRef>
          </c:tx>
          <c:spPr>
            <a:solidFill>
              <a:schemeClr val="bg2">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Acinetob!$BI$5:$BI$20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60</c:v>
                </c:pt>
                <c:pt idx="14">
                  <c:v>40</c:v>
                </c:pt>
                <c:pt idx="15">
                  <c:v>0</c:v>
                </c:pt>
              </c:numCache>
            </c:numRef>
          </c:val>
          <c:extLst>
            <c:ext xmlns:c16="http://schemas.microsoft.com/office/drawing/2014/chart" uri="{C3380CC4-5D6E-409C-BE32-E72D297353CC}">
              <c16:uniqueId val="{0000000E-0B49-4864-8E48-7D40C41DAAC5}"/>
            </c:ext>
          </c:extLst>
        </c:ser>
        <c:ser>
          <c:idx val="17"/>
          <c:order val="15"/>
          <c:tx>
            <c:strRef>
              <c:f>Acinetob!$BJ$4</c:f>
              <c:strCache>
                <c:ptCount val="1"/>
                <c:pt idx="0">
                  <c:v>Cotrimoxazol</c:v>
                </c:pt>
              </c:strCache>
            </c:strRef>
          </c:tx>
          <c:spPr>
            <a:solidFill>
              <a:schemeClr val="accent4">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Acinetob!$BJ$5:$BJ$20</c:f>
              <c:numCache>
                <c:formatCode>0.00</c:formatCode>
                <c:ptCount val="16"/>
                <c:pt idx="0">
                  <c:v>0</c:v>
                </c:pt>
                <c:pt idx="1">
                  <c:v>0</c:v>
                </c:pt>
                <c:pt idx="2">
                  <c:v>90</c:v>
                </c:pt>
                <c:pt idx="3">
                  <c:v>0</c:v>
                </c:pt>
                <c:pt idx="4">
                  <c:v>0</c:v>
                </c:pt>
                <c:pt idx="5">
                  <c:v>0</c:v>
                </c:pt>
                <c:pt idx="6">
                  <c:v>0</c:v>
                </c:pt>
                <c:pt idx="7">
                  <c:v>0</c:v>
                </c:pt>
                <c:pt idx="8">
                  <c:v>0</c:v>
                </c:pt>
                <c:pt idx="9">
                  <c:v>10</c:v>
                </c:pt>
                <c:pt idx="10">
                  <c:v>0</c:v>
                </c:pt>
                <c:pt idx="11">
                  <c:v>0</c:v>
                </c:pt>
                <c:pt idx="12">
                  <c:v>0</c:v>
                </c:pt>
                <c:pt idx="13">
                  <c:v>0</c:v>
                </c:pt>
                <c:pt idx="14">
                  <c:v>0</c:v>
                </c:pt>
                <c:pt idx="15">
                  <c:v>0</c:v>
                </c:pt>
              </c:numCache>
            </c:numRef>
          </c:val>
          <c:extLst>
            <c:ext xmlns:c16="http://schemas.microsoft.com/office/drawing/2014/chart" uri="{C3380CC4-5D6E-409C-BE32-E72D297353CC}">
              <c16:uniqueId val="{0000000F-0B49-4864-8E48-7D40C41DAAC5}"/>
            </c:ext>
          </c:extLst>
        </c:ser>
        <c:ser>
          <c:idx val="18"/>
          <c:order val="16"/>
          <c:tx>
            <c:strRef>
              <c:f>Acinetob!$BK$4</c:f>
              <c:strCache>
                <c:ptCount val="1"/>
                <c:pt idx="0">
                  <c:v>Ciprofloxacin</c:v>
                </c:pt>
              </c:strCache>
            </c:strRef>
          </c:tx>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Acinetob!$BK$5:$BK$20</c:f>
              <c:numCache>
                <c:formatCode>0.00</c:formatCode>
                <c:ptCount val="16"/>
                <c:pt idx="0">
                  <c:v>0</c:v>
                </c:pt>
                <c:pt idx="1">
                  <c:v>0</c:v>
                </c:pt>
                <c:pt idx="2">
                  <c:v>0</c:v>
                </c:pt>
                <c:pt idx="3">
                  <c:v>70</c:v>
                </c:pt>
                <c:pt idx="4">
                  <c:v>30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0B49-4864-8E48-7D40C41DAAC5}"/>
            </c:ext>
          </c:extLst>
        </c:ser>
        <c:ser>
          <c:idx val="19"/>
          <c:order val="17"/>
          <c:tx>
            <c:strRef>
              <c:f>Acinetob!$BL$4</c:f>
              <c:strCache>
                <c:ptCount val="1"/>
                <c:pt idx="0">
                  <c:v>Levofloxacin</c:v>
                </c:pt>
              </c:strCache>
            </c:strRef>
          </c:tx>
          <c:spPr>
            <a:solidFill>
              <a:schemeClr val="accent4">
                <a:lumMod val="60000"/>
                <a:lumOff val="4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Acinetob!$BL$5:$BL$20</c:f>
              <c:numCache>
                <c:formatCode>0.00</c:formatCode>
                <c:ptCount val="16"/>
                <c:pt idx="0">
                  <c:v>0</c:v>
                </c:pt>
                <c:pt idx="1">
                  <c:v>40</c:v>
                </c:pt>
                <c:pt idx="2">
                  <c:v>0</c:v>
                </c:pt>
                <c:pt idx="3">
                  <c:v>50</c:v>
                </c:pt>
                <c:pt idx="4">
                  <c:v>0</c:v>
                </c:pt>
                <c:pt idx="5">
                  <c:v>10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0B49-4864-8E48-7D40C41DAAC5}"/>
            </c:ext>
          </c:extLst>
        </c:ser>
        <c:ser>
          <c:idx val="20"/>
          <c:order val="18"/>
          <c:tx>
            <c:strRef>
              <c:f>Acinetob!$BM$4</c:f>
              <c:strCache>
                <c:ptCount val="1"/>
                <c:pt idx="0">
                  <c:v>Moxifloxacin</c:v>
                </c:pt>
              </c:strCache>
            </c:strRef>
          </c:tx>
          <c:spPr>
            <a:solidFill>
              <a:schemeClr val="accent4">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Acinetob!$BM$5:$BM$20</c:f>
              <c:numCache>
                <c:formatCode>0.00</c:formatCode>
                <c:ptCount val="16"/>
                <c:pt idx="0">
                  <c:v>0</c:v>
                </c:pt>
                <c:pt idx="1">
                  <c:v>10</c:v>
                </c:pt>
                <c:pt idx="2">
                  <c:v>70</c:v>
                </c:pt>
                <c:pt idx="3">
                  <c:v>10</c:v>
                </c:pt>
                <c:pt idx="4">
                  <c:v>0</c:v>
                </c:pt>
                <c:pt idx="5">
                  <c:v>0</c:v>
                </c:pt>
                <c:pt idx="6">
                  <c:v>0</c:v>
                </c:pt>
                <c:pt idx="7">
                  <c:v>10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0B49-4864-8E48-7D40C41DAAC5}"/>
            </c:ext>
          </c:extLst>
        </c:ser>
        <c:ser>
          <c:idx val="21"/>
          <c:order val="19"/>
          <c:tx>
            <c:strRef>
              <c:f>Acinetob!$BN$4</c:f>
              <c:strCache>
                <c:ptCount val="1"/>
                <c:pt idx="0">
                  <c:v>Doxycyclin</c:v>
                </c:pt>
              </c:strCache>
            </c:strRef>
          </c:tx>
          <c:spPr>
            <a:solidFill>
              <a:schemeClr val="tx1">
                <a:lumMod val="50000"/>
                <a:lumOff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Acinetob!$BN$5:$BN$20</c:f>
              <c:numCache>
                <c:formatCode>0.00</c:formatCode>
                <c:ptCount val="16"/>
                <c:pt idx="0">
                  <c:v>0</c:v>
                </c:pt>
                <c:pt idx="1">
                  <c:v>0</c:v>
                </c:pt>
                <c:pt idx="2">
                  <c:v>80</c:v>
                </c:pt>
                <c:pt idx="3">
                  <c:v>0</c:v>
                </c:pt>
                <c:pt idx="4">
                  <c:v>10</c:v>
                </c:pt>
                <c:pt idx="5">
                  <c:v>0</c:v>
                </c:pt>
                <c:pt idx="6">
                  <c:v>0</c:v>
                </c:pt>
                <c:pt idx="7">
                  <c:v>10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0B49-4864-8E48-7D40C41DAAC5}"/>
            </c:ext>
          </c:extLst>
        </c:ser>
        <c:ser>
          <c:idx val="22"/>
          <c:order val="20"/>
          <c:tx>
            <c:strRef>
              <c:f>Acinetob!$BO$4</c:f>
              <c:strCache>
                <c:ptCount val="1"/>
                <c:pt idx="0">
                  <c:v>Tigecyclin</c:v>
                </c:pt>
              </c:strCache>
            </c:strRef>
          </c:tx>
          <c:spPr>
            <a:solidFill>
              <a:srgbClr val="CCFF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Acinetob!$BO$5:$BO$20</c:f>
              <c:numCache>
                <c:formatCode>0.00</c:formatCode>
                <c:ptCount val="16"/>
                <c:pt idx="0">
                  <c:v>0</c:v>
                </c:pt>
                <c:pt idx="1">
                  <c:v>40</c:v>
                </c:pt>
                <c:pt idx="2">
                  <c:v>0</c:v>
                </c:pt>
                <c:pt idx="3">
                  <c:v>40</c:v>
                </c:pt>
                <c:pt idx="4">
                  <c:v>0</c:v>
                </c:pt>
                <c:pt idx="5">
                  <c:v>10</c:v>
                </c:pt>
                <c:pt idx="6">
                  <c:v>10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0B49-4864-8E48-7D40C41DAAC5}"/>
            </c:ext>
          </c:extLst>
        </c:ser>
        <c:dLbls>
          <c:showLegendKey val="0"/>
          <c:showVal val="0"/>
          <c:showCatName val="0"/>
          <c:showSerName val="0"/>
          <c:showPercent val="0"/>
          <c:showBubbleSize val="0"/>
        </c:dLbls>
        <c:gapWidth val="150"/>
        <c:shape val="box"/>
        <c:axId val="98524544"/>
        <c:axId val="98530816"/>
        <c:axId val="98503296"/>
      </c:bar3DChart>
      <c:catAx>
        <c:axId val="98524544"/>
        <c:scaling>
          <c:orientation val="minMax"/>
        </c:scaling>
        <c:delete val="0"/>
        <c:axPos val="b"/>
        <c:title>
          <c:tx>
            <c:rich>
              <a:bodyPr/>
              <a:lstStyle/>
              <a:p>
                <a:pPr>
                  <a:defRPr sz="1400"/>
                </a:pPr>
                <a:r>
                  <a:rPr lang="de-DE" sz="1400"/>
                  <a:t>mg/L</a:t>
                </a:r>
              </a:p>
            </c:rich>
          </c:tx>
          <c:layout>
            <c:manualLayout>
              <c:xMode val="edge"/>
              <c:yMode val="edge"/>
              <c:x val="0.30544831993900373"/>
              <c:y val="0.87906864820504882"/>
            </c:manualLayout>
          </c:layout>
          <c:overlay val="0"/>
        </c:title>
        <c:numFmt formatCode="General" sourceLinked="1"/>
        <c:majorTickMark val="out"/>
        <c:minorTickMark val="none"/>
        <c:tickLblPos val="nextTo"/>
        <c:txPr>
          <a:bodyPr rot="-5400000" vert="horz"/>
          <a:lstStyle/>
          <a:p>
            <a:pPr>
              <a:defRPr/>
            </a:pPr>
            <a:endParaRPr lang="de-DE"/>
          </a:p>
        </c:txPr>
        <c:crossAx val="98530816"/>
        <c:crosses val="autoZero"/>
        <c:auto val="1"/>
        <c:lblAlgn val="ctr"/>
        <c:lblOffset val="100"/>
        <c:tickLblSkip val="1"/>
        <c:noMultiLvlLbl val="0"/>
      </c:catAx>
      <c:valAx>
        <c:axId val="98530816"/>
        <c:scaling>
          <c:orientation val="minMax"/>
        </c:scaling>
        <c:delete val="0"/>
        <c:axPos val="l"/>
        <c:majorGridlines/>
        <c:title>
          <c:tx>
            <c:rich>
              <a:bodyPr rot="0" vert="horz"/>
              <a:lstStyle/>
              <a:p>
                <a:pPr>
                  <a:defRPr sz="1600"/>
                </a:pPr>
                <a:r>
                  <a:rPr lang="de-DE" sz="1600"/>
                  <a:t>%</a:t>
                </a:r>
              </a:p>
            </c:rich>
          </c:tx>
          <c:layout>
            <c:manualLayout>
              <c:xMode val="edge"/>
              <c:yMode val="edge"/>
              <c:x val="5.1459393210048554E-2"/>
              <c:y val="0.56096090914972663"/>
            </c:manualLayout>
          </c:layout>
          <c:overlay val="0"/>
        </c:title>
        <c:numFmt formatCode="0.00" sourceLinked="1"/>
        <c:majorTickMark val="out"/>
        <c:minorTickMark val="none"/>
        <c:tickLblPos val="nextTo"/>
        <c:crossAx val="98524544"/>
        <c:crosses val="autoZero"/>
        <c:crossBetween val="between"/>
      </c:valAx>
      <c:serAx>
        <c:axId val="98503296"/>
        <c:scaling>
          <c:orientation val="minMax"/>
        </c:scaling>
        <c:delete val="0"/>
        <c:axPos val="b"/>
        <c:majorTickMark val="out"/>
        <c:minorTickMark val="none"/>
        <c:tickLblPos val="nextTo"/>
        <c:txPr>
          <a:bodyPr rot="1500000" vert="horz" anchor="ctr" anchorCtr="0"/>
          <a:lstStyle/>
          <a:p>
            <a:pPr>
              <a:defRPr sz="1200"/>
            </a:pPr>
            <a:endParaRPr lang="de-DE"/>
          </a:p>
        </c:txPr>
        <c:crossAx val="9853081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27.624309392265193</c:v>
                </c:pt>
                <c:pt idx="2">
                  <c:v>7.1823204419889501</c:v>
                </c:pt>
                <c:pt idx="3">
                  <c:v>8.8397790055248624</c:v>
                </c:pt>
                <c:pt idx="4">
                  <c:v>8.2872928176795586</c:v>
                </c:pt>
                <c:pt idx="5">
                  <c:v>8.8397790055248624</c:v>
                </c:pt>
                <c:pt idx="6">
                  <c:v>6.6298342541436464</c:v>
                </c:pt>
                <c:pt idx="7">
                  <c:v>4.4198895027624312</c:v>
                </c:pt>
                <c:pt idx="8">
                  <c:v>7.7348066298342539</c:v>
                </c:pt>
                <c:pt idx="9">
                  <c:v>20.441988950276244</c:v>
                </c:pt>
                <c:pt idx="10">
                  <c:v>0</c:v>
                </c:pt>
                <c:pt idx="11">
                  <c:v>0</c:v>
                </c:pt>
                <c:pt idx="12">
                  <c:v>0</c:v>
                </c:pt>
                <c:pt idx="13">
                  <c:v>0</c:v>
                </c:pt>
                <c:pt idx="14">
                  <c:v>0</c:v>
                </c:pt>
                <c:pt idx="15">
                  <c:v>0</c:v>
                </c:pt>
              </c:numCache>
            </c:numRef>
          </c:val>
          <c:extLst>
            <c:ext xmlns:c16="http://schemas.microsoft.com/office/drawing/2014/chart" uri="{C3380CC4-5D6E-409C-BE32-E72D297353CC}">
              <c16:uniqueId val="{00000000-8A58-428C-B595-8D71C4006954}"/>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30.939226519337016</c:v>
                </c:pt>
                <c:pt idx="3">
                  <c:v>0</c:v>
                </c:pt>
                <c:pt idx="4">
                  <c:v>47.513812154696133</c:v>
                </c:pt>
                <c:pt idx="5">
                  <c:v>16.022099447513813</c:v>
                </c:pt>
                <c:pt idx="6">
                  <c:v>0.5524861878453039</c:v>
                </c:pt>
                <c:pt idx="7">
                  <c:v>0</c:v>
                </c:pt>
                <c:pt idx="8">
                  <c:v>0.5524861878453039</c:v>
                </c:pt>
                <c:pt idx="9">
                  <c:v>1.6574585635359116</c:v>
                </c:pt>
                <c:pt idx="10">
                  <c:v>2.7624309392265194</c:v>
                </c:pt>
                <c:pt idx="11">
                  <c:v>0</c:v>
                </c:pt>
                <c:pt idx="12">
                  <c:v>0</c:v>
                </c:pt>
                <c:pt idx="13">
                  <c:v>0</c:v>
                </c:pt>
                <c:pt idx="14">
                  <c:v>0</c:v>
                </c:pt>
                <c:pt idx="15">
                  <c:v>0</c:v>
                </c:pt>
              </c:numCache>
            </c:numRef>
          </c:val>
          <c:extLst>
            <c:ext xmlns:c16="http://schemas.microsoft.com/office/drawing/2014/chart" uri="{C3380CC4-5D6E-409C-BE32-E72D297353CC}">
              <c16:uniqueId val="{00000001-8A58-428C-B595-8D71C4006954}"/>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72.375690607734811</c:v>
                </c:pt>
                <c:pt idx="4">
                  <c:v>0</c:v>
                </c:pt>
                <c:pt idx="5">
                  <c:v>17.679558011049725</c:v>
                </c:pt>
                <c:pt idx="6">
                  <c:v>6.0773480662983426</c:v>
                </c:pt>
                <c:pt idx="7">
                  <c:v>0.5524861878453039</c:v>
                </c:pt>
                <c:pt idx="8">
                  <c:v>1.1049723756906078</c:v>
                </c:pt>
                <c:pt idx="9">
                  <c:v>2.2099447513812156</c:v>
                </c:pt>
                <c:pt idx="10">
                  <c:v>0</c:v>
                </c:pt>
                <c:pt idx="11">
                  <c:v>0</c:v>
                </c:pt>
                <c:pt idx="12">
                  <c:v>0</c:v>
                </c:pt>
                <c:pt idx="13">
                  <c:v>0</c:v>
                </c:pt>
                <c:pt idx="14">
                  <c:v>0</c:v>
                </c:pt>
                <c:pt idx="15">
                  <c:v>0</c:v>
                </c:pt>
              </c:numCache>
            </c:numRef>
          </c:val>
          <c:extLst>
            <c:ext xmlns:c16="http://schemas.microsoft.com/office/drawing/2014/chart" uri="{C3380CC4-5D6E-409C-BE32-E72D297353CC}">
              <c16:uniqueId val="{00000002-8A58-428C-B595-8D71C4006954}"/>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72.375690607734811</c:v>
                </c:pt>
                <c:pt idx="5">
                  <c:v>0</c:v>
                </c:pt>
                <c:pt idx="6">
                  <c:v>20.994475138121548</c:v>
                </c:pt>
                <c:pt idx="7">
                  <c:v>2.2099447513812156</c:v>
                </c:pt>
                <c:pt idx="8">
                  <c:v>0.5524861878453039</c:v>
                </c:pt>
                <c:pt idx="9">
                  <c:v>2.7624309392265194</c:v>
                </c:pt>
                <c:pt idx="10">
                  <c:v>1.1049723756906078</c:v>
                </c:pt>
                <c:pt idx="11">
                  <c:v>0</c:v>
                </c:pt>
                <c:pt idx="12">
                  <c:v>0</c:v>
                </c:pt>
                <c:pt idx="13">
                  <c:v>0</c:v>
                </c:pt>
                <c:pt idx="14">
                  <c:v>0</c:v>
                </c:pt>
                <c:pt idx="15">
                  <c:v>0</c:v>
                </c:pt>
              </c:numCache>
            </c:numRef>
          </c:val>
          <c:extLst>
            <c:ext xmlns:c16="http://schemas.microsoft.com/office/drawing/2014/chart" uri="{C3380CC4-5D6E-409C-BE32-E72D297353CC}">
              <c16:uniqueId val="{00000003-8A58-428C-B595-8D71C4006954}"/>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1.1049723756906078</c:v>
                </c:pt>
                <c:pt idx="2">
                  <c:v>0</c:v>
                </c:pt>
                <c:pt idx="3">
                  <c:v>0.5524861878453039</c:v>
                </c:pt>
                <c:pt idx="4">
                  <c:v>1.1049723756906078</c:v>
                </c:pt>
                <c:pt idx="5">
                  <c:v>4.972375690607735</c:v>
                </c:pt>
                <c:pt idx="6">
                  <c:v>27.071823204419889</c:v>
                </c:pt>
                <c:pt idx="7">
                  <c:v>59.668508287292816</c:v>
                </c:pt>
                <c:pt idx="8">
                  <c:v>0.5524861878453039</c:v>
                </c:pt>
                <c:pt idx="9">
                  <c:v>2.2099447513812156</c:v>
                </c:pt>
                <c:pt idx="10">
                  <c:v>2.7624309392265194</c:v>
                </c:pt>
                <c:pt idx="11">
                  <c:v>0</c:v>
                </c:pt>
                <c:pt idx="12">
                  <c:v>0</c:v>
                </c:pt>
                <c:pt idx="13">
                  <c:v>0</c:v>
                </c:pt>
                <c:pt idx="14">
                  <c:v>0</c:v>
                </c:pt>
                <c:pt idx="15">
                  <c:v>0</c:v>
                </c:pt>
              </c:numCache>
            </c:numRef>
          </c:val>
          <c:extLst>
            <c:ext xmlns:c16="http://schemas.microsoft.com/office/drawing/2014/chart" uri="{C3380CC4-5D6E-409C-BE32-E72D297353CC}">
              <c16:uniqueId val="{00000004-8A58-428C-B595-8D71C4006954}"/>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2.2099447513812156</c:v>
                </c:pt>
                <c:pt idx="4">
                  <c:v>0</c:v>
                </c:pt>
                <c:pt idx="5">
                  <c:v>10.497237569060774</c:v>
                </c:pt>
                <c:pt idx="6">
                  <c:v>67.403314917127076</c:v>
                </c:pt>
                <c:pt idx="7">
                  <c:v>14.3646408839779</c:v>
                </c:pt>
                <c:pt idx="8">
                  <c:v>0.5524861878453039</c:v>
                </c:pt>
                <c:pt idx="9">
                  <c:v>1.1049723756906078</c:v>
                </c:pt>
                <c:pt idx="10">
                  <c:v>1.6574585635359116</c:v>
                </c:pt>
                <c:pt idx="11">
                  <c:v>0</c:v>
                </c:pt>
                <c:pt idx="12">
                  <c:v>2.2099447513812156</c:v>
                </c:pt>
                <c:pt idx="13">
                  <c:v>0</c:v>
                </c:pt>
                <c:pt idx="14">
                  <c:v>0</c:v>
                </c:pt>
                <c:pt idx="15">
                  <c:v>0</c:v>
                </c:pt>
              </c:numCache>
            </c:numRef>
          </c:val>
          <c:extLst>
            <c:ext xmlns:c16="http://schemas.microsoft.com/office/drawing/2014/chart" uri="{C3380CC4-5D6E-409C-BE32-E72D297353CC}">
              <c16:uniqueId val="{00000005-8A58-428C-B595-8D71C4006954}"/>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97.237569060773481</c:v>
                </c:pt>
                <c:pt idx="3">
                  <c:v>0</c:v>
                </c:pt>
                <c:pt idx="4">
                  <c:v>1.1049723756906078</c:v>
                </c:pt>
                <c:pt idx="5">
                  <c:v>1.1049723756906078</c:v>
                </c:pt>
                <c:pt idx="6">
                  <c:v>0</c:v>
                </c:pt>
                <c:pt idx="7">
                  <c:v>0</c:v>
                </c:pt>
                <c:pt idx="8">
                  <c:v>0</c:v>
                </c:pt>
                <c:pt idx="9">
                  <c:v>0</c:v>
                </c:pt>
                <c:pt idx="10">
                  <c:v>0</c:v>
                </c:pt>
                <c:pt idx="11">
                  <c:v>0.5524861878453039</c:v>
                </c:pt>
                <c:pt idx="12">
                  <c:v>0</c:v>
                </c:pt>
                <c:pt idx="13">
                  <c:v>0</c:v>
                </c:pt>
                <c:pt idx="14">
                  <c:v>0</c:v>
                </c:pt>
                <c:pt idx="15">
                  <c:v>0</c:v>
                </c:pt>
              </c:numCache>
            </c:numRef>
          </c:val>
          <c:extLst>
            <c:ext xmlns:c16="http://schemas.microsoft.com/office/drawing/2014/chart" uri="{C3380CC4-5D6E-409C-BE32-E72D297353CC}">
              <c16:uniqueId val="{00000007-8A58-428C-B595-8D71C4006954}"/>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92.222222222222229</c:v>
                </c:pt>
                <c:pt idx="3">
                  <c:v>0</c:v>
                </c:pt>
                <c:pt idx="4">
                  <c:v>2.7777777777777777</c:v>
                </c:pt>
                <c:pt idx="5">
                  <c:v>1.1111111111111112</c:v>
                </c:pt>
                <c:pt idx="6">
                  <c:v>1.6666666666666667</c:v>
                </c:pt>
                <c:pt idx="7">
                  <c:v>1.1111111111111112</c:v>
                </c:pt>
                <c:pt idx="8">
                  <c:v>1.1111111111111112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8A58-428C-B595-8D71C4006954}"/>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25.555555555555557</c:v>
                </c:pt>
                <c:pt idx="5">
                  <c:v>0</c:v>
                </c:pt>
                <c:pt idx="6">
                  <c:v>60</c:v>
                </c:pt>
                <c:pt idx="7">
                  <c:v>11.666666666666666</c:v>
                </c:pt>
                <c:pt idx="8">
                  <c:v>1.1111111111111112</c:v>
                </c:pt>
                <c:pt idx="9">
                  <c:v>1.6666666666666667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09-8A58-428C-B595-8D71C4006954}"/>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20.994475138121548</c:v>
                </c:pt>
                <c:pt idx="3">
                  <c:v>0</c:v>
                </c:pt>
                <c:pt idx="4">
                  <c:v>70.165745856353595</c:v>
                </c:pt>
                <c:pt idx="5">
                  <c:v>4.4198895027624312</c:v>
                </c:pt>
                <c:pt idx="6">
                  <c:v>1.1049723756906078</c:v>
                </c:pt>
                <c:pt idx="7">
                  <c:v>1.1049723756906078</c:v>
                </c:pt>
                <c:pt idx="8">
                  <c:v>1.1049723756906078</c:v>
                </c:pt>
                <c:pt idx="9">
                  <c:v>0.5524861878453039</c:v>
                </c:pt>
                <c:pt idx="10">
                  <c:v>0.5524861878453039</c:v>
                </c:pt>
                <c:pt idx="11">
                  <c:v>0</c:v>
                </c:pt>
                <c:pt idx="12">
                  <c:v>0</c:v>
                </c:pt>
                <c:pt idx="13">
                  <c:v>0</c:v>
                </c:pt>
                <c:pt idx="14">
                  <c:v>0</c:v>
                </c:pt>
                <c:pt idx="15">
                  <c:v>0</c:v>
                </c:pt>
              </c:numCache>
            </c:numRef>
          </c:val>
          <c:extLst>
            <c:ext xmlns:c16="http://schemas.microsoft.com/office/drawing/2014/chart" uri="{C3380CC4-5D6E-409C-BE32-E72D297353CC}">
              <c16:uniqueId val="{0000000A-8A58-428C-B595-8D71C4006954}"/>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75.138121546961329</c:v>
                </c:pt>
                <c:pt idx="6">
                  <c:v>0</c:v>
                </c:pt>
                <c:pt idx="7">
                  <c:v>12.707182320441989</c:v>
                </c:pt>
                <c:pt idx="8">
                  <c:v>4.972375690607735</c:v>
                </c:pt>
                <c:pt idx="9">
                  <c:v>4.4198895027624312</c:v>
                </c:pt>
                <c:pt idx="10">
                  <c:v>1.6574585635359116</c:v>
                </c:pt>
                <c:pt idx="11">
                  <c:v>1.1049723756906078</c:v>
                </c:pt>
                <c:pt idx="12">
                  <c:v>0</c:v>
                </c:pt>
                <c:pt idx="13">
                  <c:v>0</c:v>
                </c:pt>
                <c:pt idx="14">
                  <c:v>0</c:v>
                </c:pt>
                <c:pt idx="15">
                  <c:v>0</c:v>
                </c:pt>
              </c:numCache>
            </c:numRef>
          </c:val>
          <c:extLst>
            <c:ext xmlns:c16="http://schemas.microsoft.com/office/drawing/2014/chart" uri="{C3380CC4-5D6E-409C-BE32-E72D297353CC}">
              <c16:uniqueId val="{0000000B-8A58-428C-B595-8D71C4006954}"/>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83.798882681564251</c:v>
                </c:pt>
                <c:pt idx="3">
                  <c:v>0</c:v>
                </c:pt>
                <c:pt idx="4">
                  <c:v>2.2346368715083798</c:v>
                </c:pt>
                <c:pt idx="5">
                  <c:v>2.7932960893854748</c:v>
                </c:pt>
                <c:pt idx="6">
                  <c:v>0.55865921787709494</c:v>
                </c:pt>
                <c:pt idx="7">
                  <c:v>1.6759776536312849</c:v>
                </c:pt>
                <c:pt idx="8">
                  <c:v>0</c:v>
                </c:pt>
                <c:pt idx="9">
                  <c:v>0.55865921787709494</c:v>
                </c:pt>
                <c:pt idx="10">
                  <c:v>1.6759776536312849</c:v>
                </c:pt>
                <c:pt idx="11">
                  <c:v>6.7039106145251397</c:v>
                </c:pt>
                <c:pt idx="12">
                  <c:v>0</c:v>
                </c:pt>
                <c:pt idx="13">
                  <c:v>0</c:v>
                </c:pt>
                <c:pt idx="14">
                  <c:v>0</c:v>
                </c:pt>
                <c:pt idx="15">
                  <c:v>0</c:v>
                </c:pt>
              </c:numCache>
            </c:numRef>
          </c:val>
          <c:extLst>
            <c:ext xmlns:c16="http://schemas.microsoft.com/office/drawing/2014/chart" uri="{C3380CC4-5D6E-409C-BE32-E72D297353CC}">
              <c16:uniqueId val="{0000000C-8A58-428C-B595-8D71C4006954}"/>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1.1049723756906078</c:v>
                </c:pt>
                <c:pt idx="2">
                  <c:v>0.5524861878453039</c:v>
                </c:pt>
                <c:pt idx="3">
                  <c:v>4.972375690607735</c:v>
                </c:pt>
                <c:pt idx="4">
                  <c:v>46.961325966850829</c:v>
                </c:pt>
                <c:pt idx="5">
                  <c:v>37.569060773480665</c:v>
                </c:pt>
                <c:pt idx="6">
                  <c:v>5.5248618784530388</c:v>
                </c:pt>
                <c:pt idx="7">
                  <c:v>0.5524861878453039</c:v>
                </c:pt>
                <c:pt idx="8">
                  <c:v>1.1049723756906078</c:v>
                </c:pt>
                <c:pt idx="9">
                  <c:v>1.6574585635359116</c:v>
                </c:pt>
                <c:pt idx="10">
                  <c:v>0</c:v>
                </c:pt>
                <c:pt idx="11">
                  <c:v>0</c:v>
                </c:pt>
                <c:pt idx="12">
                  <c:v>0</c:v>
                </c:pt>
                <c:pt idx="13">
                  <c:v>0</c:v>
                </c:pt>
                <c:pt idx="14">
                  <c:v>0</c:v>
                </c:pt>
                <c:pt idx="15">
                  <c:v>0</c:v>
                </c:pt>
              </c:numCache>
            </c:numRef>
          </c:val>
          <c:extLst>
            <c:ext xmlns:c16="http://schemas.microsoft.com/office/drawing/2014/chart" uri="{C3380CC4-5D6E-409C-BE32-E72D297353CC}">
              <c16:uniqueId val="{0000000D-8A58-428C-B595-8D71C4006954}"/>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4.4198895027624312</c:v>
                </c:pt>
                <c:pt idx="2">
                  <c:v>0</c:v>
                </c:pt>
                <c:pt idx="3">
                  <c:v>42.541436464088399</c:v>
                </c:pt>
                <c:pt idx="4">
                  <c:v>44.751381215469614</c:v>
                </c:pt>
                <c:pt idx="5">
                  <c:v>5.5248618784530388</c:v>
                </c:pt>
                <c:pt idx="6">
                  <c:v>0.5524861878453039</c:v>
                </c:pt>
                <c:pt idx="7">
                  <c:v>0</c:v>
                </c:pt>
                <c:pt idx="8">
                  <c:v>0.5524861878453039</c:v>
                </c:pt>
                <c:pt idx="9">
                  <c:v>1.6574585635359116</c:v>
                </c:pt>
                <c:pt idx="10">
                  <c:v>0</c:v>
                </c:pt>
                <c:pt idx="11">
                  <c:v>0</c:v>
                </c:pt>
                <c:pt idx="12">
                  <c:v>0</c:v>
                </c:pt>
                <c:pt idx="13">
                  <c:v>0</c:v>
                </c:pt>
                <c:pt idx="14">
                  <c:v>0</c:v>
                </c:pt>
                <c:pt idx="15">
                  <c:v>0</c:v>
                </c:pt>
              </c:numCache>
            </c:numRef>
          </c:val>
          <c:extLst>
            <c:ext xmlns:c16="http://schemas.microsoft.com/office/drawing/2014/chart" uri="{C3380CC4-5D6E-409C-BE32-E72D297353CC}">
              <c16:uniqueId val="{0000000E-8A58-428C-B595-8D71C4006954}"/>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6.6298342541436464</c:v>
                </c:pt>
                <c:pt idx="2">
                  <c:v>50.276243093922652</c:v>
                </c:pt>
                <c:pt idx="3">
                  <c:v>38.674033149171272</c:v>
                </c:pt>
                <c:pt idx="4">
                  <c:v>1.1049723756906078</c:v>
                </c:pt>
                <c:pt idx="5">
                  <c:v>0</c:v>
                </c:pt>
                <c:pt idx="6">
                  <c:v>1.6574585635359116</c:v>
                </c:pt>
                <c:pt idx="7">
                  <c:v>1.1049723756906078</c:v>
                </c:pt>
                <c:pt idx="8">
                  <c:v>0.5524861878453039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8A58-428C-B595-8D71C4006954}"/>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69.613259668508292</c:v>
                </c:pt>
                <c:pt idx="3">
                  <c:v>0</c:v>
                </c:pt>
                <c:pt idx="4">
                  <c:v>23.756906077348066</c:v>
                </c:pt>
                <c:pt idx="5">
                  <c:v>2.2099447513812156</c:v>
                </c:pt>
                <c:pt idx="6">
                  <c:v>1.1049723756906078</c:v>
                </c:pt>
                <c:pt idx="7">
                  <c:v>1.1049723756906078</c:v>
                </c:pt>
                <c:pt idx="8">
                  <c:v>1.6574585635359116</c:v>
                </c:pt>
                <c:pt idx="9">
                  <c:v>0.5524861878453039</c:v>
                </c:pt>
                <c:pt idx="10">
                  <c:v>0</c:v>
                </c:pt>
                <c:pt idx="11">
                  <c:v>0</c:v>
                </c:pt>
                <c:pt idx="12">
                  <c:v>0</c:v>
                </c:pt>
                <c:pt idx="13">
                  <c:v>0</c:v>
                </c:pt>
                <c:pt idx="14">
                  <c:v>0</c:v>
                </c:pt>
                <c:pt idx="15">
                  <c:v>0</c:v>
                </c:pt>
              </c:numCache>
            </c:numRef>
          </c:val>
          <c:extLst>
            <c:ext xmlns:c16="http://schemas.microsoft.com/office/drawing/2014/chart" uri="{C3380CC4-5D6E-409C-BE32-E72D297353CC}">
              <c16:uniqueId val="{00000010-8A58-428C-B595-8D71C4006954}"/>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89.502762430939228</c:v>
                </c:pt>
                <c:pt idx="2">
                  <c:v>9.3922651933701662</c:v>
                </c:pt>
                <c:pt idx="3">
                  <c:v>1.1049723756906078</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A58-428C-B595-8D71C4006954}"/>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1.6574585635359116</c:v>
                </c:pt>
                <c:pt idx="3">
                  <c:v>1.1049723756906078</c:v>
                </c:pt>
                <c:pt idx="4">
                  <c:v>23.204419889502763</c:v>
                </c:pt>
                <c:pt idx="5">
                  <c:v>68.508287292817684</c:v>
                </c:pt>
                <c:pt idx="6">
                  <c:v>5.5248618784530388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8A58-428C-B595-8D71C4006954}"/>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3.3149171270718232</c:v>
                </c:pt>
                <c:pt idx="3">
                  <c:v>0</c:v>
                </c:pt>
                <c:pt idx="4">
                  <c:v>34.254143646408842</c:v>
                </c:pt>
                <c:pt idx="5">
                  <c:v>40.883977900552487</c:v>
                </c:pt>
                <c:pt idx="6">
                  <c:v>5.5248618784530388</c:v>
                </c:pt>
                <c:pt idx="7">
                  <c:v>0</c:v>
                </c:pt>
                <c:pt idx="8">
                  <c:v>0.5524861878453039</c:v>
                </c:pt>
                <c:pt idx="9">
                  <c:v>1.6574585635359116</c:v>
                </c:pt>
                <c:pt idx="10">
                  <c:v>5.5248618784530388</c:v>
                </c:pt>
                <c:pt idx="11">
                  <c:v>8.2872928176795586</c:v>
                </c:pt>
                <c:pt idx="12">
                  <c:v>0</c:v>
                </c:pt>
                <c:pt idx="13">
                  <c:v>0</c:v>
                </c:pt>
                <c:pt idx="14">
                  <c:v>0</c:v>
                </c:pt>
                <c:pt idx="15">
                  <c:v>0</c:v>
                </c:pt>
              </c:numCache>
            </c:numRef>
          </c:val>
          <c:extLst>
            <c:ext xmlns:c16="http://schemas.microsoft.com/office/drawing/2014/chart" uri="{C3380CC4-5D6E-409C-BE32-E72D297353CC}">
              <c16:uniqueId val="{00000013-8A58-428C-B595-8D71C4006954}"/>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18.784530386740332</c:v>
                </c:pt>
                <c:pt idx="2">
                  <c:v>36.464088397790057</c:v>
                </c:pt>
                <c:pt idx="3">
                  <c:v>33.701657458563538</c:v>
                </c:pt>
                <c:pt idx="4">
                  <c:v>8.2872928176795586</c:v>
                </c:pt>
                <c:pt idx="5">
                  <c:v>1.1049723756906078</c:v>
                </c:pt>
                <c:pt idx="6">
                  <c:v>0</c:v>
                </c:pt>
                <c:pt idx="7">
                  <c:v>0</c:v>
                </c:pt>
                <c:pt idx="8">
                  <c:v>0</c:v>
                </c:pt>
                <c:pt idx="9">
                  <c:v>1.6574585635359116</c:v>
                </c:pt>
                <c:pt idx="10">
                  <c:v>0</c:v>
                </c:pt>
                <c:pt idx="11">
                  <c:v>0</c:v>
                </c:pt>
                <c:pt idx="12">
                  <c:v>0</c:v>
                </c:pt>
                <c:pt idx="13">
                  <c:v>0</c:v>
                </c:pt>
                <c:pt idx="14">
                  <c:v>0</c:v>
                </c:pt>
                <c:pt idx="15">
                  <c:v>0</c:v>
                </c:pt>
              </c:numCache>
            </c:numRef>
          </c:val>
          <c:extLst>
            <c:ext xmlns:c16="http://schemas.microsoft.com/office/drawing/2014/chart" uri="{C3380CC4-5D6E-409C-BE32-E72D297353CC}">
              <c16:uniqueId val="{00000014-8A58-428C-B595-8D71C4006954}"/>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1.6574585635359116</c:v>
                </c:pt>
                <c:pt idx="3">
                  <c:v>0</c:v>
                </c:pt>
                <c:pt idx="4">
                  <c:v>13.812154696132596</c:v>
                </c:pt>
                <c:pt idx="5">
                  <c:v>34.254143646408842</c:v>
                </c:pt>
                <c:pt idx="6">
                  <c:v>17.127071823204421</c:v>
                </c:pt>
                <c:pt idx="7">
                  <c:v>32.044198895027627</c:v>
                </c:pt>
                <c:pt idx="8">
                  <c:v>1.1049723756906078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A58-428C-B595-8D71C4006954}"/>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c:v>
                </c:pt>
                <c:pt idx="3">
                  <c:v>0</c:v>
                </c:pt>
                <c:pt idx="4">
                  <c:v>1.1049723756906078</c:v>
                </c:pt>
                <c:pt idx="5">
                  <c:v>57.458563535911601</c:v>
                </c:pt>
                <c:pt idx="6">
                  <c:v>40.883977900552487</c:v>
                </c:pt>
                <c:pt idx="7">
                  <c:v>0.5524861878453039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A58-428C-B595-8D71C4006954}"/>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77.348066298342545</c:v>
                </c:pt>
                <c:pt idx="4">
                  <c:v>0</c:v>
                </c:pt>
                <c:pt idx="5">
                  <c:v>20.994475138121548</c:v>
                </c:pt>
                <c:pt idx="6">
                  <c:v>1.1049723756906078</c:v>
                </c:pt>
                <c:pt idx="7">
                  <c:v>0.5524861878453039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A58-428C-B595-8D71C4006954}"/>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55</c:v>
                </c:pt>
                <c:pt idx="2">
                  <c:v>0</c:v>
                </c:pt>
                <c:pt idx="3">
                  <c:v>23.333333333333332</c:v>
                </c:pt>
                <c:pt idx="4">
                  <c:v>16.111111111111111</c:v>
                </c:pt>
                <c:pt idx="5">
                  <c:v>5</c:v>
                </c:pt>
                <c:pt idx="6">
                  <c:v>0.55555555555555558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ADA-4BAB-A432-C791622894DF}"/>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99</xdr:col>
      <xdr:colOff>0</xdr:colOff>
      <xdr:row>41</xdr:row>
      <xdr:rowOff>0</xdr:rowOff>
    </xdr:from>
    <xdr:to>
      <xdr:col>109</xdr:col>
      <xdr:colOff>63501</xdr:colOff>
      <xdr:row>63</xdr:row>
      <xdr:rowOff>188912</xdr:rowOff>
    </xdr:to>
    <xdr:graphicFrame macro="">
      <xdr:nvGraphicFramePr>
        <xdr:cNvPr id="16" name="Diagramm 1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104</xdr:row>
      <xdr:rowOff>0</xdr:rowOff>
    </xdr:from>
    <xdr:to>
      <xdr:col>109</xdr:col>
      <xdr:colOff>63501</xdr:colOff>
      <xdr:row>126</xdr:row>
      <xdr:rowOff>188912</xdr:rowOff>
    </xdr:to>
    <xdr:graphicFrame macro="">
      <xdr:nvGraphicFramePr>
        <xdr:cNvPr id="21" name="Diagramm 20">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135</xdr:row>
      <xdr:rowOff>0</xdr:rowOff>
    </xdr:from>
    <xdr:to>
      <xdr:col>109</xdr:col>
      <xdr:colOff>63501</xdr:colOff>
      <xdr:row>157</xdr:row>
      <xdr:rowOff>188912</xdr:rowOff>
    </xdr:to>
    <xdr:graphicFrame macro="">
      <xdr:nvGraphicFramePr>
        <xdr:cNvPr id="24" name="Diagramm 2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0</xdr:colOff>
      <xdr:row>8</xdr:row>
      <xdr:rowOff>0</xdr:rowOff>
    </xdr:from>
    <xdr:to>
      <xdr:col>109</xdr:col>
      <xdr:colOff>63501</xdr:colOff>
      <xdr:row>30</xdr:row>
      <xdr:rowOff>188912</xdr:rowOff>
    </xdr:to>
    <xdr:graphicFrame macro="">
      <xdr:nvGraphicFramePr>
        <xdr:cNvPr id="5" name="Diagramm 4">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72</xdr:row>
      <xdr:rowOff>0</xdr:rowOff>
    </xdr:from>
    <xdr:to>
      <xdr:col>109</xdr:col>
      <xdr:colOff>63501</xdr:colOff>
      <xdr:row>94</xdr:row>
      <xdr:rowOff>188912</xdr:rowOff>
    </xdr:to>
    <xdr:graphicFrame macro="">
      <xdr:nvGraphicFramePr>
        <xdr:cNvPr id="6" name="Diagramm 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0</xdr:colOff>
      <xdr:row>167</xdr:row>
      <xdr:rowOff>0</xdr:rowOff>
    </xdr:from>
    <xdr:to>
      <xdr:col>109</xdr:col>
      <xdr:colOff>63501</xdr:colOff>
      <xdr:row>189</xdr:row>
      <xdr:rowOff>188912</xdr:rowOff>
    </xdr:to>
    <xdr:graphicFrame macro="">
      <xdr:nvGraphicFramePr>
        <xdr:cNvPr id="7" name="Diagramm 6">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44</xdr:col>
      <xdr:colOff>0</xdr:colOff>
      <xdr:row>10</xdr:row>
      <xdr:rowOff>0</xdr:rowOff>
    </xdr:from>
    <xdr:to>
      <xdr:col>53</xdr:col>
      <xdr:colOff>762000</xdr:colOff>
      <xdr:row>33</xdr:row>
      <xdr:rowOff>172720</xdr:rowOff>
    </xdr:to>
    <xdr:graphicFrame macro="">
      <xdr:nvGraphicFramePr>
        <xdr:cNvPr id="2" name="Diagramm 1">
          <a:extLst>
            <a:ext uri="{FF2B5EF4-FFF2-40B4-BE49-F238E27FC236}">
              <a16:creationId xmlns:a16="http://schemas.microsoft.com/office/drawing/2014/main" id="{BDE12189-6030-4E6C-9185-93C0C94FAE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47</xdr:col>
      <xdr:colOff>0</xdr:colOff>
      <xdr:row>11</xdr:row>
      <xdr:rowOff>7622</xdr:rowOff>
    </xdr:from>
    <xdr:to>
      <xdr:col>57</xdr:col>
      <xdr:colOff>624840</xdr:colOff>
      <xdr:row>31</xdr:row>
      <xdr:rowOff>15240</xdr:rowOff>
    </xdr:to>
    <xdr:graphicFrame macro="">
      <xdr:nvGraphicFramePr>
        <xdr:cNvPr id="2" name="Diagramm 1">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1</xdr:colOff>
      <xdr:row>9</xdr:row>
      <xdr:rowOff>0</xdr:rowOff>
    </xdr:from>
    <xdr:to>
      <xdr:col>109</xdr:col>
      <xdr:colOff>63501</xdr:colOff>
      <xdr:row>33</xdr:row>
      <xdr:rowOff>15875</xdr:rowOff>
    </xdr:to>
    <xdr:graphicFrame macro="">
      <xdr:nvGraphicFramePr>
        <xdr:cNvPr id="2" name="Diagramm 1">
          <a:extLst>
            <a:ext uri="{FF2B5EF4-FFF2-40B4-BE49-F238E27FC236}">
              <a16:creationId xmlns:a16="http://schemas.microsoft.com/office/drawing/2014/main" id="{31823A02-37CC-454F-9F96-3A5B7109B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44</xdr:col>
      <xdr:colOff>0</xdr:colOff>
      <xdr:row>10</xdr:row>
      <xdr:rowOff>7622</xdr:rowOff>
    </xdr:from>
    <xdr:to>
      <xdr:col>54</xdr:col>
      <xdr:colOff>624840</xdr:colOff>
      <xdr:row>30</xdr:row>
      <xdr:rowOff>15240</xdr:rowOff>
    </xdr:to>
    <xdr:graphicFrame macro="">
      <xdr:nvGraphicFramePr>
        <xdr:cNvPr id="2" name="Diagramm 1">
          <a:extLst>
            <a:ext uri="{FF2B5EF4-FFF2-40B4-BE49-F238E27FC236}">
              <a16:creationId xmlns:a16="http://schemas.microsoft.com/office/drawing/2014/main" id="{5DC1976D-7876-4837-9481-3850F3E8A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40</xdr:row>
      <xdr:rowOff>7622</xdr:rowOff>
    </xdr:from>
    <xdr:to>
      <xdr:col>54</xdr:col>
      <xdr:colOff>624840</xdr:colOff>
      <xdr:row>60</xdr:row>
      <xdr:rowOff>15240</xdr:rowOff>
    </xdr:to>
    <xdr:graphicFrame macro="">
      <xdr:nvGraphicFramePr>
        <xdr:cNvPr id="3" name="Diagramm 2">
          <a:extLst>
            <a:ext uri="{FF2B5EF4-FFF2-40B4-BE49-F238E27FC236}">
              <a16:creationId xmlns:a16="http://schemas.microsoft.com/office/drawing/2014/main" id="{5DC1976D-7876-4837-9481-3850F3E8A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46</xdr:col>
      <xdr:colOff>114300</xdr:colOff>
      <xdr:row>9</xdr:row>
      <xdr:rowOff>17463</xdr:rowOff>
    </xdr:from>
    <xdr:to>
      <xdr:col>56</xdr:col>
      <xdr:colOff>443865</xdr:colOff>
      <xdr:row>32</xdr:row>
      <xdr:rowOff>15875</xdr:rowOff>
    </xdr:to>
    <xdr:graphicFrame macro="">
      <xdr:nvGraphicFramePr>
        <xdr:cNvPr id="2" name="Diagramm 1">
          <a:extLst>
            <a:ext uri="{FF2B5EF4-FFF2-40B4-BE49-F238E27FC236}">
              <a16:creationId xmlns:a16="http://schemas.microsoft.com/office/drawing/2014/main" id="{EBEFE75D-9B1A-48CB-B22D-16A5AA15B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114300</xdr:colOff>
      <xdr:row>40</xdr:row>
      <xdr:rowOff>17463</xdr:rowOff>
    </xdr:from>
    <xdr:to>
      <xdr:col>56</xdr:col>
      <xdr:colOff>443865</xdr:colOff>
      <xdr:row>63</xdr:row>
      <xdr:rowOff>15875</xdr:rowOff>
    </xdr:to>
    <xdr:graphicFrame macro="">
      <xdr:nvGraphicFramePr>
        <xdr:cNvPr id="3" name="Diagramm 2">
          <a:extLst>
            <a:ext uri="{FF2B5EF4-FFF2-40B4-BE49-F238E27FC236}">
              <a16:creationId xmlns:a16="http://schemas.microsoft.com/office/drawing/2014/main" id="{EBEFE75D-9B1A-48CB-B22D-16A5AA15B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47</xdr:col>
      <xdr:colOff>12700</xdr:colOff>
      <xdr:row>9</xdr:row>
      <xdr:rowOff>30163</xdr:rowOff>
    </xdr:from>
    <xdr:to>
      <xdr:col>56</xdr:col>
      <xdr:colOff>218440</xdr:colOff>
      <xdr:row>32</xdr:row>
      <xdr:rowOff>28575</xdr:rowOff>
    </xdr:to>
    <xdr:graphicFrame macro="">
      <xdr:nvGraphicFramePr>
        <xdr:cNvPr id="2" name="Diagramm 1">
          <a:extLst>
            <a:ext uri="{FF2B5EF4-FFF2-40B4-BE49-F238E27FC236}">
              <a16:creationId xmlns:a16="http://schemas.microsoft.com/office/drawing/2014/main" id="{735782C2-E028-4EBB-A493-F47B27863B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80"/>
  <sheetViews>
    <sheetView topLeftCell="A351" zoomScaleNormal="100" workbookViewId="0">
      <selection activeCell="S372" sqref="B367:S372"/>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1" spans="1:54" s="37" customFormat="1" x14ac:dyDescent="0.25">
      <c r="A1" s="38" t="s">
        <v>97</v>
      </c>
      <c r="B1" s="38"/>
      <c r="C1" s="38"/>
      <c r="D1" s="38"/>
      <c r="E1" s="38"/>
      <c r="F1" s="38"/>
      <c r="G1" s="38"/>
      <c r="H1" s="38"/>
      <c r="I1" s="38"/>
      <c r="J1" s="38"/>
      <c r="K1" s="38"/>
      <c r="L1" s="38"/>
      <c r="M1" s="38"/>
      <c r="N1" s="38"/>
      <c r="O1" s="38"/>
      <c r="P1" s="38"/>
      <c r="Q1" s="38"/>
      <c r="R1" s="38"/>
      <c r="S1" s="38"/>
      <c r="AC1" s="9"/>
      <c r="AD1" s="9"/>
      <c r="AE1" s="9"/>
      <c r="AF1" s="9"/>
      <c r="AG1" s="9"/>
      <c r="AH1" s="9"/>
      <c r="AI1" s="9"/>
      <c r="AJ1" s="9"/>
      <c r="AK1" s="9"/>
      <c r="AL1" s="9"/>
      <c r="AM1" s="9"/>
      <c r="AN1" s="9"/>
      <c r="AO1" s="9"/>
      <c r="AP1" s="9"/>
      <c r="AQ1" s="9"/>
      <c r="AR1" s="9"/>
      <c r="AS1" s="9"/>
      <c r="AT1" s="9"/>
      <c r="AU1" s="9"/>
      <c r="AV1" s="9"/>
      <c r="AW1" s="9"/>
      <c r="AX1" s="9"/>
      <c r="AY1" s="9"/>
      <c r="AZ1" s="9"/>
      <c r="BA1" s="9"/>
      <c r="BB1" s="9"/>
    </row>
    <row r="2" spans="1:54" x14ac:dyDescent="0.25">
      <c r="A2" s="38"/>
      <c r="B2" s="38" t="s">
        <v>0</v>
      </c>
      <c r="C2" s="38">
        <v>1.5625E-2</v>
      </c>
      <c r="D2" s="38">
        <v>3.125E-2</v>
      </c>
      <c r="E2" s="38">
        <v>6.25E-2</v>
      </c>
      <c r="F2" s="38">
        <v>0.125</v>
      </c>
      <c r="G2" s="38">
        <v>0.25</v>
      </c>
      <c r="H2" s="38">
        <v>0.5</v>
      </c>
      <c r="I2" s="38">
        <v>1</v>
      </c>
      <c r="J2" s="38">
        <v>2</v>
      </c>
      <c r="K2" s="38">
        <v>4</v>
      </c>
      <c r="L2" s="38">
        <v>8</v>
      </c>
      <c r="M2" s="38">
        <v>16</v>
      </c>
      <c r="N2" s="38">
        <v>32</v>
      </c>
      <c r="O2" s="38">
        <v>64</v>
      </c>
      <c r="P2" s="38">
        <v>128</v>
      </c>
      <c r="Q2" s="38">
        <v>256</v>
      </c>
      <c r="R2" s="38">
        <v>512</v>
      </c>
      <c r="S2" s="38" t="s">
        <v>1</v>
      </c>
    </row>
    <row r="3" spans="1:54" x14ac:dyDescent="0.25">
      <c r="A3" s="38"/>
      <c r="B3" s="38" t="s">
        <v>2</v>
      </c>
      <c r="C3" s="38">
        <v>0</v>
      </c>
      <c r="D3" s="38">
        <v>0</v>
      </c>
      <c r="E3" s="38">
        <v>0</v>
      </c>
      <c r="F3" s="38">
        <v>0</v>
      </c>
      <c r="G3" s="38">
        <v>0</v>
      </c>
      <c r="H3" s="38">
        <v>0</v>
      </c>
      <c r="I3" s="38">
        <v>0</v>
      </c>
      <c r="J3" s="38">
        <v>0</v>
      </c>
      <c r="K3" s="38">
        <v>2</v>
      </c>
      <c r="L3" s="38">
        <v>5</v>
      </c>
      <c r="M3" s="38">
        <v>2</v>
      </c>
      <c r="N3" s="38">
        <v>0</v>
      </c>
      <c r="O3" s="38">
        <v>1</v>
      </c>
      <c r="P3" s="38">
        <v>0</v>
      </c>
      <c r="Q3" s="38">
        <v>0</v>
      </c>
      <c r="R3" s="38">
        <v>0</v>
      </c>
      <c r="S3" s="38">
        <v>10</v>
      </c>
    </row>
    <row r="4" spans="1:54" x14ac:dyDescent="0.25">
      <c r="A4" s="38"/>
      <c r="B4" s="38" t="s">
        <v>3</v>
      </c>
      <c r="C4" s="38">
        <v>0</v>
      </c>
      <c r="D4" s="38">
        <v>0</v>
      </c>
      <c r="E4" s="38">
        <v>0</v>
      </c>
      <c r="F4" s="38">
        <v>9</v>
      </c>
      <c r="G4" s="38">
        <v>0</v>
      </c>
      <c r="H4" s="38">
        <v>0</v>
      </c>
      <c r="I4" s="38">
        <v>0</v>
      </c>
      <c r="J4" s="38">
        <v>0</v>
      </c>
      <c r="K4" s="38">
        <v>0</v>
      </c>
      <c r="L4" s="38">
        <v>0</v>
      </c>
      <c r="M4" s="38">
        <v>0</v>
      </c>
      <c r="N4" s="38">
        <v>0</v>
      </c>
      <c r="O4" s="38">
        <v>1</v>
      </c>
      <c r="P4" s="38">
        <v>0</v>
      </c>
      <c r="Q4" s="38">
        <v>0</v>
      </c>
      <c r="R4" s="38">
        <v>0</v>
      </c>
      <c r="S4" s="38">
        <v>10</v>
      </c>
    </row>
    <row r="5" spans="1:54" x14ac:dyDescent="0.25">
      <c r="A5" s="38"/>
      <c r="B5" s="38" t="s">
        <v>4</v>
      </c>
      <c r="C5" s="38">
        <v>0</v>
      </c>
      <c r="D5" s="53">
        <v>0</v>
      </c>
      <c r="E5" s="53">
        <v>0</v>
      </c>
      <c r="F5" s="53">
        <v>0</v>
      </c>
      <c r="G5" s="53">
        <v>0</v>
      </c>
      <c r="H5" s="53">
        <v>0</v>
      </c>
      <c r="I5" s="53">
        <v>0</v>
      </c>
      <c r="J5" s="53">
        <v>2</v>
      </c>
      <c r="K5" s="53">
        <v>4</v>
      </c>
      <c r="L5" s="53">
        <v>4</v>
      </c>
      <c r="M5" s="53">
        <v>0</v>
      </c>
      <c r="N5" s="53">
        <v>0</v>
      </c>
      <c r="O5" s="53">
        <v>0</v>
      </c>
      <c r="P5" s="53">
        <v>0</v>
      </c>
      <c r="Q5" s="53">
        <v>0</v>
      </c>
      <c r="R5" s="53">
        <v>0</v>
      </c>
      <c r="S5" s="53">
        <v>10</v>
      </c>
    </row>
    <row r="6" spans="1:54" x14ac:dyDescent="0.25">
      <c r="A6" s="38"/>
      <c r="B6" s="38" t="s">
        <v>5</v>
      </c>
      <c r="C6" s="38">
        <v>0</v>
      </c>
      <c r="D6" s="53">
        <v>0</v>
      </c>
      <c r="E6" s="53">
        <v>0</v>
      </c>
      <c r="F6" s="53">
        <v>0</v>
      </c>
      <c r="G6" s="53">
        <v>9</v>
      </c>
      <c r="H6" s="53">
        <v>0</v>
      </c>
      <c r="I6" s="53">
        <v>0</v>
      </c>
      <c r="J6" s="53">
        <v>0</v>
      </c>
      <c r="K6" s="53">
        <v>0</v>
      </c>
      <c r="L6" s="53">
        <v>1</v>
      </c>
      <c r="M6" s="53">
        <v>0</v>
      </c>
      <c r="N6" s="53">
        <v>0</v>
      </c>
      <c r="O6" s="53">
        <v>0</v>
      </c>
      <c r="P6" s="53">
        <v>0</v>
      </c>
      <c r="Q6" s="53">
        <v>0</v>
      </c>
      <c r="R6" s="53">
        <v>0</v>
      </c>
      <c r="S6" s="53">
        <v>10</v>
      </c>
    </row>
    <row r="7" spans="1:54" x14ac:dyDescent="0.25">
      <c r="A7" s="38"/>
      <c r="B7" s="38" t="s">
        <v>6</v>
      </c>
      <c r="C7" s="38">
        <v>0</v>
      </c>
      <c r="D7" s="53">
        <v>0</v>
      </c>
      <c r="E7" s="53">
        <v>0</v>
      </c>
      <c r="F7" s="53">
        <v>0</v>
      </c>
      <c r="G7" s="53">
        <v>0</v>
      </c>
      <c r="H7" s="53">
        <v>0</v>
      </c>
      <c r="I7" s="53">
        <v>0</v>
      </c>
      <c r="J7" s="53">
        <v>1</v>
      </c>
      <c r="K7" s="53">
        <v>3</v>
      </c>
      <c r="L7" s="53">
        <v>2</v>
      </c>
      <c r="M7" s="53">
        <v>3</v>
      </c>
      <c r="N7" s="53">
        <v>1</v>
      </c>
      <c r="O7" s="53">
        <v>0</v>
      </c>
      <c r="P7" s="53">
        <v>0</v>
      </c>
      <c r="Q7" s="53">
        <v>0</v>
      </c>
      <c r="R7" s="53">
        <v>0</v>
      </c>
      <c r="S7" s="53">
        <v>10</v>
      </c>
    </row>
    <row r="8" spans="1:54" x14ac:dyDescent="0.25">
      <c r="A8" s="38"/>
      <c r="B8" s="38" t="s">
        <v>7</v>
      </c>
      <c r="C8" s="38">
        <v>0</v>
      </c>
      <c r="D8" s="53">
        <v>0</v>
      </c>
      <c r="E8" s="53">
        <v>0</v>
      </c>
      <c r="F8" s="53">
        <v>0</v>
      </c>
      <c r="G8" s="53">
        <v>0</v>
      </c>
      <c r="H8" s="53">
        <v>0</v>
      </c>
      <c r="I8" s="53">
        <v>1</v>
      </c>
      <c r="J8" s="53">
        <v>4</v>
      </c>
      <c r="K8" s="53">
        <v>2</v>
      </c>
      <c r="L8" s="53">
        <v>3</v>
      </c>
      <c r="M8" s="53">
        <v>0</v>
      </c>
      <c r="N8" s="53">
        <v>0</v>
      </c>
      <c r="O8" s="53">
        <v>0</v>
      </c>
      <c r="P8" s="53">
        <v>0</v>
      </c>
      <c r="Q8" s="53">
        <v>0</v>
      </c>
      <c r="R8" s="53">
        <v>0</v>
      </c>
      <c r="S8" s="53">
        <v>10</v>
      </c>
    </row>
    <row r="9" spans="1:54" x14ac:dyDescent="0.25">
      <c r="A9" s="38"/>
      <c r="B9" s="38" t="s">
        <v>8</v>
      </c>
      <c r="C9" s="38">
        <v>0</v>
      </c>
      <c r="D9" s="53">
        <v>0</v>
      </c>
      <c r="E9" s="53">
        <v>0</v>
      </c>
      <c r="F9" s="53">
        <v>0</v>
      </c>
      <c r="G9" s="53">
        <v>0</v>
      </c>
      <c r="H9" s="53">
        <v>0</v>
      </c>
      <c r="I9" s="53">
        <v>5</v>
      </c>
      <c r="J9" s="53">
        <v>4</v>
      </c>
      <c r="K9" s="53">
        <v>1</v>
      </c>
      <c r="L9" s="53">
        <v>0</v>
      </c>
      <c r="M9" s="53">
        <v>0</v>
      </c>
      <c r="N9" s="53">
        <v>0</v>
      </c>
      <c r="O9" s="53">
        <v>0</v>
      </c>
      <c r="P9" s="53">
        <v>0</v>
      </c>
      <c r="Q9" s="53">
        <v>0</v>
      </c>
      <c r="R9" s="53">
        <v>0</v>
      </c>
      <c r="S9" s="53">
        <v>10</v>
      </c>
    </row>
    <row r="10" spans="1:54" x14ac:dyDescent="0.25">
      <c r="A10" s="38"/>
      <c r="B10" s="38" t="s">
        <v>9</v>
      </c>
      <c r="C10" s="38">
        <v>0</v>
      </c>
      <c r="D10" s="53">
        <v>0</v>
      </c>
      <c r="E10" s="53">
        <v>0</v>
      </c>
      <c r="F10" s="53">
        <v>0</v>
      </c>
      <c r="G10" s="53">
        <v>0</v>
      </c>
      <c r="H10" s="53">
        <v>0</v>
      </c>
      <c r="I10" s="53">
        <v>0</v>
      </c>
      <c r="J10" s="53">
        <v>0</v>
      </c>
      <c r="K10" s="53">
        <v>1</v>
      </c>
      <c r="L10" s="53">
        <v>4</v>
      </c>
      <c r="M10" s="53">
        <v>2</v>
      </c>
      <c r="N10" s="53">
        <v>2</v>
      </c>
      <c r="O10" s="53">
        <v>1</v>
      </c>
      <c r="P10" s="53">
        <v>0</v>
      </c>
      <c r="Q10" s="53">
        <v>0</v>
      </c>
      <c r="R10" s="53">
        <v>0</v>
      </c>
      <c r="S10" s="53">
        <v>10</v>
      </c>
    </row>
    <row r="11" spans="1:54" x14ac:dyDescent="0.25">
      <c r="A11" s="38"/>
      <c r="B11" s="38" t="s">
        <v>10</v>
      </c>
      <c r="C11" s="5">
        <v>0</v>
      </c>
      <c r="D11" s="54">
        <v>0</v>
      </c>
      <c r="E11" s="54">
        <v>5</v>
      </c>
      <c r="F11" s="54">
        <v>0</v>
      </c>
      <c r="G11" s="54">
        <v>5</v>
      </c>
      <c r="H11" s="54">
        <v>0</v>
      </c>
      <c r="I11" s="54">
        <v>0</v>
      </c>
      <c r="J11" s="54">
        <v>0</v>
      </c>
      <c r="K11" s="55">
        <v>0</v>
      </c>
      <c r="L11" s="56">
        <v>0</v>
      </c>
      <c r="M11" s="56">
        <v>0</v>
      </c>
      <c r="N11" s="56">
        <v>0</v>
      </c>
      <c r="O11" s="56">
        <v>0</v>
      </c>
      <c r="P11" s="56">
        <v>0</v>
      </c>
      <c r="Q11" s="56">
        <v>0</v>
      </c>
      <c r="R11" s="56">
        <v>0</v>
      </c>
      <c r="S11" s="53">
        <v>10</v>
      </c>
    </row>
    <row r="12" spans="1:54" x14ac:dyDescent="0.25">
      <c r="A12" s="38"/>
      <c r="B12" s="38" t="s">
        <v>11</v>
      </c>
      <c r="C12" s="5">
        <v>0</v>
      </c>
      <c r="D12" s="54">
        <v>0</v>
      </c>
      <c r="E12" s="54">
        <v>5</v>
      </c>
      <c r="F12" s="54">
        <v>0</v>
      </c>
      <c r="G12" s="54">
        <v>3</v>
      </c>
      <c r="H12" s="54">
        <v>1</v>
      </c>
      <c r="I12" s="54">
        <v>0</v>
      </c>
      <c r="J12" s="54">
        <v>0</v>
      </c>
      <c r="K12" s="55">
        <v>1</v>
      </c>
      <c r="L12" s="55">
        <v>0</v>
      </c>
      <c r="M12" s="56">
        <v>0</v>
      </c>
      <c r="N12" s="56">
        <v>0</v>
      </c>
      <c r="O12" s="56">
        <v>0</v>
      </c>
      <c r="P12" s="56">
        <v>0</v>
      </c>
      <c r="Q12" s="56">
        <v>0</v>
      </c>
      <c r="R12" s="56">
        <v>0</v>
      </c>
      <c r="S12" s="53">
        <v>10</v>
      </c>
    </row>
    <row r="13" spans="1:54" x14ac:dyDescent="0.25">
      <c r="A13" s="38"/>
      <c r="B13" s="38" t="s">
        <v>12</v>
      </c>
      <c r="C13" s="5">
        <v>0</v>
      </c>
      <c r="D13" s="54">
        <v>0</v>
      </c>
      <c r="E13" s="54">
        <v>0</v>
      </c>
      <c r="F13" s="54">
        <v>0</v>
      </c>
      <c r="G13" s="54">
        <v>2</v>
      </c>
      <c r="H13" s="54">
        <v>5</v>
      </c>
      <c r="I13" s="54">
        <v>2</v>
      </c>
      <c r="J13" s="54">
        <v>1</v>
      </c>
      <c r="K13" s="56">
        <v>0</v>
      </c>
      <c r="L13" s="56">
        <v>0</v>
      </c>
      <c r="M13" s="56">
        <v>0</v>
      </c>
      <c r="N13" s="56">
        <v>0</v>
      </c>
      <c r="O13" s="56">
        <v>0</v>
      </c>
      <c r="P13" s="56">
        <v>0</v>
      </c>
      <c r="Q13" s="56">
        <v>0</v>
      </c>
      <c r="R13" s="56">
        <v>0</v>
      </c>
      <c r="S13" s="53">
        <v>10</v>
      </c>
    </row>
    <row r="14" spans="1:54" x14ac:dyDescent="0.25">
      <c r="A14" s="38"/>
      <c r="B14" s="38" t="s">
        <v>13</v>
      </c>
      <c r="C14" s="5">
        <v>0</v>
      </c>
      <c r="D14" s="54">
        <v>0</v>
      </c>
      <c r="E14" s="54">
        <v>0</v>
      </c>
      <c r="F14" s="54">
        <v>0</v>
      </c>
      <c r="G14" s="54">
        <v>9</v>
      </c>
      <c r="H14" s="54">
        <v>0</v>
      </c>
      <c r="I14" s="54">
        <v>0</v>
      </c>
      <c r="J14" s="54">
        <v>1</v>
      </c>
      <c r="K14" s="54">
        <v>0</v>
      </c>
      <c r="L14" s="54">
        <v>0</v>
      </c>
      <c r="M14" s="55">
        <v>0</v>
      </c>
      <c r="N14" s="56">
        <v>0</v>
      </c>
      <c r="O14" s="56">
        <v>0</v>
      </c>
      <c r="P14" s="56">
        <v>0</v>
      </c>
      <c r="Q14" s="56">
        <v>0</v>
      </c>
      <c r="R14" s="56">
        <v>0</v>
      </c>
      <c r="S14" s="53">
        <v>10</v>
      </c>
    </row>
    <row r="15" spans="1:54" x14ac:dyDescent="0.25">
      <c r="A15" s="38"/>
      <c r="B15" s="38" t="s">
        <v>14</v>
      </c>
      <c r="C15" s="5">
        <v>0</v>
      </c>
      <c r="D15" s="54">
        <v>0</v>
      </c>
      <c r="E15" s="54">
        <v>0</v>
      </c>
      <c r="F15" s="54">
        <v>0</v>
      </c>
      <c r="G15" s="54">
        <v>7</v>
      </c>
      <c r="H15" s="54">
        <v>2</v>
      </c>
      <c r="I15" s="54">
        <v>0</v>
      </c>
      <c r="J15" s="54">
        <v>0</v>
      </c>
      <c r="K15" s="54">
        <v>0</v>
      </c>
      <c r="L15" s="56">
        <v>0</v>
      </c>
      <c r="M15" s="56">
        <v>1</v>
      </c>
      <c r="N15" s="56">
        <v>0</v>
      </c>
      <c r="O15" s="56">
        <v>0</v>
      </c>
      <c r="P15" s="56">
        <v>0</v>
      </c>
      <c r="Q15" s="56">
        <v>0</v>
      </c>
      <c r="R15" s="56">
        <v>0</v>
      </c>
      <c r="S15" s="53">
        <v>10</v>
      </c>
    </row>
    <row r="16" spans="1:54" x14ac:dyDescent="0.25">
      <c r="A16" s="38"/>
      <c r="B16" s="38" t="s">
        <v>15</v>
      </c>
      <c r="C16" s="5">
        <v>0</v>
      </c>
      <c r="D16" s="54">
        <v>0</v>
      </c>
      <c r="E16" s="54">
        <v>3</v>
      </c>
      <c r="F16" s="54">
        <v>0</v>
      </c>
      <c r="G16" s="54">
        <v>0</v>
      </c>
      <c r="H16" s="54">
        <v>0</v>
      </c>
      <c r="I16" s="54">
        <v>0</v>
      </c>
      <c r="J16" s="54">
        <v>0</v>
      </c>
      <c r="K16" s="54">
        <v>0</v>
      </c>
      <c r="L16" s="56">
        <v>0</v>
      </c>
      <c r="M16" s="56">
        <v>0</v>
      </c>
      <c r="N16" s="56">
        <v>1</v>
      </c>
      <c r="O16" s="56">
        <v>0</v>
      </c>
      <c r="P16" s="56">
        <v>0</v>
      </c>
      <c r="Q16" s="56">
        <v>0</v>
      </c>
      <c r="R16" s="56">
        <v>0</v>
      </c>
      <c r="S16" s="53">
        <v>4</v>
      </c>
    </row>
    <row r="17" spans="1:54" x14ac:dyDescent="0.25">
      <c r="A17" s="38"/>
      <c r="B17" s="38" t="s">
        <v>16</v>
      </c>
      <c r="C17" s="52">
        <v>0</v>
      </c>
      <c r="D17" s="57">
        <v>0</v>
      </c>
      <c r="E17" s="57">
        <v>0</v>
      </c>
      <c r="F17" s="57">
        <v>0</v>
      </c>
      <c r="G17" s="57">
        <v>0</v>
      </c>
      <c r="H17" s="57">
        <v>0</v>
      </c>
      <c r="I17" s="57">
        <v>0</v>
      </c>
      <c r="J17" s="57">
        <v>0</v>
      </c>
      <c r="K17" s="57">
        <v>0</v>
      </c>
      <c r="L17" s="57">
        <v>0</v>
      </c>
      <c r="M17" s="57">
        <v>0</v>
      </c>
      <c r="N17" s="57">
        <v>0</v>
      </c>
      <c r="O17" s="57">
        <v>0</v>
      </c>
      <c r="P17" s="57">
        <v>6</v>
      </c>
      <c r="Q17" s="57">
        <v>4</v>
      </c>
      <c r="R17" s="57">
        <v>0</v>
      </c>
      <c r="S17" s="53">
        <v>10</v>
      </c>
    </row>
    <row r="18" spans="1:54" x14ac:dyDescent="0.25">
      <c r="A18" s="38"/>
      <c r="B18" s="38" t="s">
        <v>17</v>
      </c>
      <c r="C18" s="5">
        <v>0</v>
      </c>
      <c r="D18" s="54">
        <v>0</v>
      </c>
      <c r="E18" s="54">
        <v>9</v>
      </c>
      <c r="F18" s="54">
        <v>0</v>
      </c>
      <c r="G18" s="54">
        <v>0</v>
      </c>
      <c r="H18" s="54">
        <v>0</v>
      </c>
      <c r="I18" s="54">
        <v>0</v>
      </c>
      <c r="J18" s="54">
        <v>0</v>
      </c>
      <c r="K18" s="55">
        <v>0</v>
      </c>
      <c r="L18" s="56">
        <v>1</v>
      </c>
      <c r="M18" s="56">
        <v>0</v>
      </c>
      <c r="N18" s="56">
        <v>0</v>
      </c>
      <c r="O18" s="56">
        <v>0</v>
      </c>
      <c r="P18" s="56">
        <v>0</v>
      </c>
      <c r="Q18" s="56">
        <v>0</v>
      </c>
      <c r="R18" s="56">
        <v>0</v>
      </c>
      <c r="S18" s="53">
        <v>10</v>
      </c>
    </row>
    <row r="19" spans="1:54" x14ac:dyDescent="0.25">
      <c r="A19" s="38"/>
      <c r="B19" s="38" t="s">
        <v>18</v>
      </c>
      <c r="C19" s="5">
        <v>0</v>
      </c>
      <c r="D19" s="54">
        <v>0</v>
      </c>
      <c r="E19" s="54">
        <v>0</v>
      </c>
      <c r="F19" s="55">
        <v>7</v>
      </c>
      <c r="G19" s="55">
        <v>3</v>
      </c>
      <c r="H19" s="55">
        <v>0</v>
      </c>
      <c r="I19" s="55">
        <v>0</v>
      </c>
      <c r="J19" s="56">
        <v>0</v>
      </c>
      <c r="K19" s="56">
        <v>0</v>
      </c>
      <c r="L19" s="56">
        <v>0</v>
      </c>
      <c r="M19" s="56">
        <v>0</v>
      </c>
      <c r="N19" s="56">
        <v>0</v>
      </c>
      <c r="O19" s="56">
        <v>0</v>
      </c>
      <c r="P19" s="56">
        <v>0</v>
      </c>
      <c r="Q19" s="56">
        <v>0</v>
      </c>
      <c r="R19" s="56">
        <v>0</v>
      </c>
      <c r="S19" s="53">
        <v>10</v>
      </c>
    </row>
    <row r="20" spans="1:54" x14ac:dyDescent="0.25">
      <c r="A20" s="38"/>
      <c r="B20" s="38" t="s">
        <v>19</v>
      </c>
      <c r="C20" s="5">
        <v>0</v>
      </c>
      <c r="D20" s="54">
        <v>4</v>
      </c>
      <c r="E20" s="54">
        <v>0</v>
      </c>
      <c r="F20" s="54">
        <v>5</v>
      </c>
      <c r="G20" s="54">
        <v>0</v>
      </c>
      <c r="H20" s="54">
        <v>1</v>
      </c>
      <c r="I20" s="55">
        <v>0</v>
      </c>
      <c r="J20" s="56">
        <v>0</v>
      </c>
      <c r="K20" s="56">
        <v>0</v>
      </c>
      <c r="L20" s="56">
        <v>0</v>
      </c>
      <c r="M20" s="56">
        <v>0</v>
      </c>
      <c r="N20" s="56">
        <v>0</v>
      </c>
      <c r="O20" s="56">
        <v>0</v>
      </c>
      <c r="P20" s="56">
        <v>0</v>
      </c>
      <c r="Q20" s="56">
        <v>0</v>
      </c>
      <c r="R20" s="56">
        <v>0</v>
      </c>
      <c r="S20" s="53">
        <v>10</v>
      </c>
    </row>
    <row r="21" spans="1:54" x14ac:dyDescent="0.25">
      <c r="A21" s="38"/>
      <c r="B21" s="38" t="s">
        <v>20</v>
      </c>
      <c r="C21" s="38">
        <v>0</v>
      </c>
      <c r="D21" s="53">
        <v>1</v>
      </c>
      <c r="E21" s="53">
        <v>7</v>
      </c>
      <c r="F21" s="53">
        <v>1</v>
      </c>
      <c r="G21" s="53">
        <v>0</v>
      </c>
      <c r="H21" s="53">
        <v>0</v>
      </c>
      <c r="I21" s="53">
        <v>0</v>
      </c>
      <c r="J21" s="53">
        <v>1</v>
      </c>
      <c r="K21" s="53">
        <v>0</v>
      </c>
      <c r="L21" s="53">
        <v>0</v>
      </c>
      <c r="M21" s="53">
        <v>0</v>
      </c>
      <c r="N21" s="53">
        <v>0</v>
      </c>
      <c r="O21" s="53">
        <v>0</v>
      </c>
      <c r="P21" s="53">
        <v>0</v>
      </c>
      <c r="Q21" s="53">
        <v>0</v>
      </c>
      <c r="R21" s="53">
        <v>0</v>
      </c>
      <c r="S21" s="53">
        <v>10</v>
      </c>
    </row>
    <row r="22" spans="1:54" x14ac:dyDescent="0.25">
      <c r="A22" s="38"/>
      <c r="B22" s="38" t="s">
        <v>21</v>
      </c>
      <c r="C22" s="38">
        <v>0</v>
      </c>
      <c r="D22" s="53">
        <v>0</v>
      </c>
      <c r="E22" s="53">
        <v>8</v>
      </c>
      <c r="F22" s="53">
        <v>0</v>
      </c>
      <c r="G22" s="53">
        <v>1</v>
      </c>
      <c r="H22" s="53">
        <v>0</v>
      </c>
      <c r="I22" s="53">
        <v>0</v>
      </c>
      <c r="J22" s="53">
        <v>1</v>
      </c>
      <c r="K22" s="53">
        <v>0</v>
      </c>
      <c r="L22" s="53">
        <v>0</v>
      </c>
      <c r="M22" s="53">
        <v>0</v>
      </c>
      <c r="N22" s="53">
        <v>0</v>
      </c>
      <c r="O22" s="53">
        <v>0</v>
      </c>
      <c r="P22" s="53">
        <v>0</v>
      </c>
      <c r="Q22" s="53">
        <v>0</v>
      </c>
      <c r="R22" s="53">
        <v>0</v>
      </c>
      <c r="S22" s="53">
        <v>10</v>
      </c>
    </row>
    <row r="23" spans="1:54" x14ac:dyDescent="0.25">
      <c r="A23" s="38"/>
      <c r="B23" s="38" t="s">
        <v>22</v>
      </c>
      <c r="C23" s="38">
        <v>0</v>
      </c>
      <c r="D23" s="53">
        <v>4</v>
      </c>
      <c r="E23" s="53">
        <v>0</v>
      </c>
      <c r="F23" s="53">
        <v>4</v>
      </c>
      <c r="G23" s="53">
        <v>0</v>
      </c>
      <c r="H23" s="53">
        <v>1</v>
      </c>
      <c r="I23" s="53">
        <v>1</v>
      </c>
      <c r="J23" s="53">
        <v>0</v>
      </c>
      <c r="K23" s="53">
        <v>0</v>
      </c>
      <c r="L23" s="53">
        <v>0</v>
      </c>
      <c r="M23" s="53">
        <v>0</v>
      </c>
      <c r="N23" s="53">
        <v>0</v>
      </c>
      <c r="O23" s="53">
        <v>0</v>
      </c>
      <c r="P23" s="53">
        <v>0</v>
      </c>
      <c r="Q23" s="53">
        <v>0</v>
      </c>
      <c r="R23" s="53">
        <v>0</v>
      </c>
      <c r="S23" s="53">
        <v>10</v>
      </c>
    </row>
    <row r="24" spans="1:54" x14ac:dyDescent="0.25">
      <c r="A24" s="38"/>
      <c r="B24" s="38" t="s">
        <v>73</v>
      </c>
      <c r="C24" s="38">
        <v>0</v>
      </c>
      <c r="D24" s="38">
        <v>0</v>
      </c>
      <c r="E24" s="38">
        <v>0</v>
      </c>
      <c r="F24" s="38">
        <v>0</v>
      </c>
      <c r="G24" s="38">
        <v>0</v>
      </c>
      <c r="H24" s="38">
        <v>5</v>
      </c>
      <c r="I24" s="38">
        <v>0</v>
      </c>
      <c r="J24" s="38">
        <v>4</v>
      </c>
      <c r="K24" s="38">
        <v>0</v>
      </c>
      <c r="L24" s="38">
        <v>1</v>
      </c>
      <c r="M24" s="38">
        <v>0</v>
      </c>
      <c r="N24" s="38">
        <v>0</v>
      </c>
      <c r="O24" s="38">
        <v>0</v>
      </c>
      <c r="P24" s="38">
        <v>0</v>
      </c>
      <c r="Q24" s="38">
        <v>0</v>
      </c>
      <c r="R24" s="38">
        <v>0</v>
      </c>
      <c r="S24" s="38">
        <v>10</v>
      </c>
    </row>
    <row r="25" spans="1:54" x14ac:dyDescent="0.25">
      <c r="A25" s="38"/>
      <c r="B25" s="38" t="s">
        <v>78</v>
      </c>
      <c r="C25" s="38">
        <v>0</v>
      </c>
      <c r="D25" s="38">
        <v>0</v>
      </c>
      <c r="E25" s="38">
        <v>0</v>
      </c>
      <c r="F25" s="38">
        <v>0</v>
      </c>
      <c r="G25" s="38">
        <v>0</v>
      </c>
      <c r="H25" s="38">
        <v>0</v>
      </c>
      <c r="I25" s="38">
        <v>0</v>
      </c>
      <c r="J25" s="38">
        <v>0</v>
      </c>
      <c r="K25" s="38">
        <v>0</v>
      </c>
      <c r="L25" s="38">
        <v>5</v>
      </c>
      <c r="M25" s="38">
        <v>5</v>
      </c>
      <c r="N25" s="38">
        <v>0</v>
      </c>
      <c r="O25" s="38">
        <v>0</v>
      </c>
      <c r="P25" s="38">
        <v>0</v>
      </c>
      <c r="Q25" s="38">
        <v>0</v>
      </c>
      <c r="R25" s="38">
        <v>0</v>
      </c>
      <c r="S25" s="38">
        <v>10</v>
      </c>
    </row>
    <row r="26" spans="1:54" x14ac:dyDescent="0.25">
      <c r="A26" s="37"/>
      <c r="B26" s="37" t="s">
        <v>79</v>
      </c>
      <c r="C26" s="37">
        <v>0</v>
      </c>
      <c r="D26" s="37">
        <v>0</v>
      </c>
      <c r="E26" s="37">
        <v>0</v>
      </c>
      <c r="F26" s="37">
        <v>0</v>
      </c>
      <c r="G26" s="37">
        <v>0</v>
      </c>
      <c r="H26" s="37">
        <v>0</v>
      </c>
      <c r="I26" s="37">
        <v>7</v>
      </c>
      <c r="J26" s="37">
        <v>2</v>
      </c>
      <c r="K26" s="37">
        <v>1</v>
      </c>
      <c r="L26" s="37">
        <v>0</v>
      </c>
      <c r="M26" s="37">
        <v>0</v>
      </c>
      <c r="N26" s="37">
        <v>0</v>
      </c>
      <c r="O26" s="37">
        <v>0</v>
      </c>
      <c r="P26" s="37">
        <v>0</v>
      </c>
      <c r="Q26" s="37">
        <v>0</v>
      </c>
      <c r="R26" s="37">
        <v>0</v>
      </c>
      <c r="S26" s="37">
        <v>10</v>
      </c>
    </row>
    <row r="27" spans="1:54" s="38" customFormat="1" x14ac:dyDescent="0.25">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row>
    <row r="28" spans="1:54" s="38" customFormat="1" x14ac:dyDescent="0.25">
      <c r="A28" s="38" t="s">
        <v>93</v>
      </c>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row>
    <row r="29" spans="1:54" s="38" customFormat="1" x14ac:dyDescent="0.25">
      <c r="B29" s="38" t="s">
        <v>0</v>
      </c>
      <c r="C29" s="38">
        <v>1.5625E-2</v>
      </c>
      <c r="D29" s="38">
        <v>3.125E-2</v>
      </c>
      <c r="E29" s="38">
        <v>6.25E-2</v>
      </c>
      <c r="F29" s="38">
        <v>0.125</v>
      </c>
      <c r="G29" s="38">
        <v>0.25</v>
      </c>
      <c r="H29" s="38">
        <v>0.5</v>
      </c>
      <c r="I29" s="38">
        <v>1</v>
      </c>
      <c r="J29" s="38">
        <v>2</v>
      </c>
      <c r="K29" s="38">
        <v>4</v>
      </c>
      <c r="L29" s="38">
        <v>8</v>
      </c>
      <c r="M29" s="38">
        <v>16</v>
      </c>
      <c r="N29" s="38">
        <v>32</v>
      </c>
      <c r="O29" s="38">
        <v>64</v>
      </c>
      <c r="P29" s="38">
        <v>128</v>
      </c>
      <c r="Q29" s="38">
        <v>256</v>
      </c>
      <c r="R29" s="38">
        <v>512</v>
      </c>
      <c r="S29" s="38" t="s">
        <v>1</v>
      </c>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row>
    <row r="30" spans="1:54" s="38" customFormat="1" x14ac:dyDescent="0.25">
      <c r="B30" s="38" t="s">
        <v>3</v>
      </c>
      <c r="C30" s="38">
        <v>0</v>
      </c>
      <c r="D30" s="38">
        <v>0</v>
      </c>
      <c r="E30" s="38">
        <v>0</v>
      </c>
      <c r="F30" s="38">
        <v>2</v>
      </c>
      <c r="G30" s="38">
        <v>4</v>
      </c>
      <c r="H30" s="38">
        <v>3</v>
      </c>
      <c r="I30" s="38">
        <v>1</v>
      </c>
      <c r="J30" s="38">
        <v>0</v>
      </c>
      <c r="K30" s="38">
        <v>2</v>
      </c>
      <c r="L30" s="38">
        <v>1</v>
      </c>
      <c r="M30" s="38">
        <v>0</v>
      </c>
      <c r="N30" s="38">
        <v>0</v>
      </c>
      <c r="O30" s="38">
        <v>0</v>
      </c>
      <c r="P30" s="38">
        <v>0</v>
      </c>
      <c r="Q30" s="38">
        <v>0</v>
      </c>
      <c r="R30" s="38">
        <v>0</v>
      </c>
      <c r="S30" s="38">
        <v>13</v>
      </c>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row>
    <row r="31" spans="1:54" s="38" customFormat="1" x14ac:dyDescent="0.25">
      <c r="B31" s="38" t="s">
        <v>5</v>
      </c>
      <c r="C31" s="38">
        <v>0</v>
      </c>
      <c r="D31" s="38">
        <v>0</v>
      </c>
      <c r="E31" s="38">
        <v>0</v>
      </c>
      <c r="F31" s="38">
        <v>0</v>
      </c>
      <c r="G31" s="38">
        <v>1</v>
      </c>
      <c r="H31" s="38">
        <v>5</v>
      </c>
      <c r="I31" s="38">
        <v>3</v>
      </c>
      <c r="J31" s="38">
        <v>3</v>
      </c>
      <c r="K31" s="38">
        <v>0</v>
      </c>
      <c r="L31" s="38">
        <v>1</v>
      </c>
      <c r="M31" s="38">
        <v>0</v>
      </c>
      <c r="N31" s="38">
        <v>0</v>
      </c>
      <c r="O31" s="38">
        <v>0</v>
      </c>
      <c r="P31" s="38">
        <v>0</v>
      </c>
      <c r="Q31" s="38">
        <v>0</v>
      </c>
      <c r="R31" s="38">
        <v>0</v>
      </c>
      <c r="S31" s="38">
        <v>13</v>
      </c>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row>
    <row r="32" spans="1:54" s="38" customFormat="1" x14ac:dyDescent="0.25">
      <c r="B32" s="38" t="s">
        <v>10</v>
      </c>
      <c r="C32" s="38">
        <v>0</v>
      </c>
      <c r="D32" s="38">
        <v>0</v>
      </c>
      <c r="E32" s="38">
        <v>2</v>
      </c>
      <c r="F32" s="38">
        <v>7</v>
      </c>
      <c r="G32" s="38">
        <v>2</v>
      </c>
      <c r="H32" s="38">
        <v>1</v>
      </c>
      <c r="I32" s="38">
        <v>0</v>
      </c>
      <c r="J32" s="38">
        <v>1</v>
      </c>
      <c r="K32" s="38">
        <v>0</v>
      </c>
      <c r="L32" s="38">
        <v>0</v>
      </c>
      <c r="M32" s="38">
        <v>0</v>
      </c>
      <c r="N32" s="38">
        <v>0</v>
      </c>
      <c r="O32" s="38">
        <v>0</v>
      </c>
      <c r="P32" s="38">
        <v>0</v>
      </c>
      <c r="Q32" s="38">
        <v>0</v>
      </c>
      <c r="R32" s="38">
        <v>0</v>
      </c>
      <c r="S32" s="38">
        <v>13</v>
      </c>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row>
    <row r="33" spans="1:54" s="38" customFormat="1" x14ac:dyDescent="0.25">
      <c r="B33" s="38" t="s">
        <v>23</v>
      </c>
      <c r="C33" s="38">
        <v>0</v>
      </c>
      <c r="D33" s="38">
        <v>0</v>
      </c>
      <c r="E33" s="38">
        <v>0</v>
      </c>
      <c r="F33" s="38">
        <v>0</v>
      </c>
      <c r="G33" s="38">
        <v>2</v>
      </c>
      <c r="H33" s="38">
        <v>5</v>
      </c>
      <c r="I33" s="38">
        <v>4</v>
      </c>
      <c r="J33" s="38">
        <v>1</v>
      </c>
      <c r="K33" s="38">
        <v>0</v>
      </c>
      <c r="L33" s="38">
        <v>0</v>
      </c>
      <c r="M33" s="38">
        <v>0</v>
      </c>
      <c r="N33" s="38">
        <v>0</v>
      </c>
      <c r="O33" s="38">
        <v>0</v>
      </c>
      <c r="P33" s="38">
        <v>1</v>
      </c>
      <c r="Q33" s="38">
        <v>0</v>
      </c>
      <c r="R33" s="38">
        <v>0</v>
      </c>
      <c r="S33" s="38">
        <v>13</v>
      </c>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row>
    <row r="34" spans="1:54" s="38" customFormat="1" x14ac:dyDescent="0.25">
      <c r="B34" s="38" t="s">
        <v>95</v>
      </c>
      <c r="C34" s="38">
        <v>0</v>
      </c>
      <c r="D34" s="38">
        <v>0</v>
      </c>
      <c r="E34" s="38">
        <v>0</v>
      </c>
      <c r="F34" s="38">
        <v>2</v>
      </c>
      <c r="G34" s="38">
        <v>4</v>
      </c>
      <c r="H34" s="38">
        <v>5</v>
      </c>
      <c r="I34" s="38">
        <v>2</v>
      </c>
      <c r="J34" s="38">
        <v>0</v>
      </c>
      <c r="K34" s="38">
        <v>0</v>
      </c>
      <c r="L34" s="38">
        <v>0</v>
      </c>
      <c r="M34" s="38">
        <v>0</v>
      </c>
      <c r="N34" s="38">
        <v>0</v>
      </c>
      <c r="O34" s="38">
        <v>0</v>
      </c>
      <c r="P34" s="38">
        <v>0</v>
      </c>
      <c r="Q34" s="38">
        <v>0</v>
      </c>
      <c r="R34" s="38">
        <v>0</v>
      </c>
      <c r="S34" s="38">
        <v>13</v>
      </c>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row>
    <row r="35" spans="1:54" s="38" customFormat="1" x14ac:dyDescent="0.25">
      <c r="B35" s="38" t="s">
        <v>96</v>
      </c>
      <c r="C35" s="38">
        <v>0</v>
      </c>
      <c r="D35" s="38">
        <v>0</v>
      </c>
      <c r="E35" s="38">
        <v>0</v>
      </c>
      <c r="F35" s="38">
        <v>0</v>
      </c>
      <c r="G35" s="38">
        <v>0</v>
      </c>
      <c r="H35" s="38">
        <v>0</v>
      </c>
      <c r="I35" s="38">
        <v>0</v>
      </c>
      <c r="J35" s="38">
        <v>0</v>
      </c>
      <c r="K35" s="38">
        <v>1</v>
      </c>
      <c r="L35" s="38">
        <v>4</v>
      </c>
      <c r="M35" s="38">
        <v>4</v>
      </c>
      <c r="N35" s="38">
        <v>2</v>
      </c>
      <c r="O35" s="38">
        <v>0</v>
      </c>
      <c r="P35" s="38">
        <v>2</v>
      </c>
      <c r="Q35" s="38">
        <v>0</v>
      </c>
      <c r="R35" s="38">
        <v>0</v>
      </c>
      <c r="S35" s="38">
        <v>13</v>
      </c>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row>
    <row r="36" spans="1:54" s="38" customFormat="1" x14ac:dyDescent="0.25">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row>
    <row r="37" spans="1:54" x14ac:dyDescent="0.25">
      <c r="A37" s="38" t="s">
        <v>81</v>
      </c>
      <c r="B37" s="38"/>
      <c r="C37" s="38"/>
      <c r="D37" s="38"/>
      <c r="E37" s="38"/>
      <c r="F37" s="38"/>
      <c r="G37" s="38"/>
      <c r="H37" s="38"/>
      <c r="I37" s="38"/>
      <c r="J37" s="38"/>
      <c r="K37" s="38"/>
      <c r="L37" s="38"/>
      <c r="M37" s="38"/>
      <c r="N37" s="38"/>
      <c r="O37" s="38"/>
      <c r="P37" s="38"/>
      <c r="Q37" s="38"/>
      <c r="R37" s="38"/>
      <c r="S37" s="38"/>
    </row>
    <row r="38" spans="1:54" x14ac:dyDescent="0.25">
      <c r="A38" s="38"/>
      <c r="B38" s="38" t="s">
        <v>0</v>
      </c>
      <c r="C38" s="38">
        <v>1.5625E-2</v>
      </c>
      <c r="D38" s="38">
        <v>3.125E-2</v>
      </c>
      <c r="E38" s="38">
        <v>6.25E-2</v>
      </c>
      <c r="F38" s="38">
        <v>0.125</v>
      </c>
      <c r="G38" s="38">
        <v>0.25</v>
      </c>
      <c r="H38" s="38">
        <v>0.5</v>
      </c>
      <c r="I38" s="38">
        <v>1</v>
      </c>
      <c r="J38" s="38">
        <v>2</v>
      </c>
      <c r="K38" s="38">
        <v>4</v>
      </c>
      <c r="L38" s="38">
        <v>8</v>
      </c>
      <c r="M38" s="38">
        <v>16</v>
      </c>
      <c r="N38" s="38">
        <v>32</v>
      </c>
      <c r="O38" s="38">
        <v>64</v>
      </c>
      <c r="P38" s="38">
        <v>128</v>
      </c>
      <c r="Q38" s="38">
        <v>256</v>
      </c>
      <c r="R38" s="38">
        <v>512</v>
      </c>
      <c r="S38" s="38" t="s">
        <v>1</v>
      </c>
    </row>
    <row r="39" spans="1:54" x14ac:dyDescent="0.25">
      <c r="A39" s="38"/>
      <c r="B39" s="38" t="s">
        <v>87</v>
      </c>
      <c r="C39" s="38">
        <v>0</v>
      </c>
      <c r="D39" s="38">
        <v>2</v>
      </c>
      <c r="E39" s="38">
        <v>2</v>
      </c>
      <c r="F39" s="38">
        <v>3</v>
      </c>
      <c r="G39" s="38">
        <v>1</v>
      </c>
      <c r="H39" s="38">
        <v>0</v>
      </c>
      <c r="I39" s="38">
        <v>0</v>
      </c>
      <c r="J39" s="38">
        <v>0</v>
      </c>
      <c r="K39" s="38">
        <v>0</v>
      </c>
      <c r="L39" s="38">
        <v>0</v>
      </c>
      <c r="M39" s="38">
        <v>0</v>
      </c>
      <c r="N39" s="38">
        <v>0</v>
      </c>
      <c r="O39" s="38">
        <v>0</v>
      </c>
      <c r="P39" s="38">
        <v>0</v>
      </c>
      <c r="Q39" s="38">
        <v>0</v>
      </c>
      <c r="R39" s="38">
        <v>0</v>
      </c>
      <c r="S39" s="38">
        <v>8</v>
      </c>
    </row>
    <row r="40" spans="1:54" x14ac:dyDescent="0.25">
      <c r="A40" s="38"/>
      <c r="B40" s="38" t="s">
        <v>88</v>
      </c>
      <c r="C40" s="38">
        <v>0</v>
      </c>
      <c r="D40" s="38">
        <v>0</v>
      </c>
      <c r="E40" s="38">
        <v>0</v>
      </c>
      <c r="F40" s="38">
        <v>0</v>
      </c>
      <c r="G40" s="38">
        <v>5</v>
      </c>
      <c r="H40" s="38">
        <v>2</v>
      </c>
      <c r="I40" s="38">
        <v>0</v>
      </c>
      <c r="J40" s="38">
        <v>1</v>
      </c>
      <c r="K40" s="38">
        <v>0</v>
      </c>
      <c r="L40" s="38">
        <v>0</v>
      </c>
      <c r="M40" s="38">
        <v>0</v>
      </c>
      <c r="N40" s="38">
        <v>0</v>
      </c>
      <c r="O40" s="38">
        <v>0</v>
      </c>
      <c r="P40" s="38">
        <v>0</v>
      </c>
      <c r="Q40" s="38">
        <v>0</v>
      </c>
      <c r="R40" s="38">
        <v>0</v>
      </c>
      <c r="S40" s="38">
        <v>8</v>
      </c>
    </row>
    <row r="41" spans="1:54" x14ac:dyDescent="0.25">
      <c r="A41" s="38"/>
      <c r="B41" s="38" t="s">
        <v>89</v>
      </c>
      <c r="C41" s="38">
        <v>0</v>
      </c>
      <c r="D41" s="38">
        <v>7</v>
      </c>
      <c r="E41" s="38">
        <v>1</v>
      </c>
      <c r="F41" s="38">
        <v>0</v>
      </c>
      <c r="G41" s="38">
        <v>0</v>
      </c>
      <c r="H41" s="38">
        <v>0</v>
      </c>
      <c r="I41" s="38">
        <v>0</v>
      </c>
      <c r="J41" s="38">
        <v>0</v>
      </c>
      <c r="K41" s="38">
        <v>0</v>
      </c>
      <c r="L41" s="38">
        <v>0</v>
      </c>
      <c r="M41" s="38">
        <v>0</v>
      </c>
      <c r="N41" s="38">
        <v>0</v>
      </c>
      <c r="O41" s="38">
        <v>0</v>
      </c>
      <c r="P41" s="38">
        <v>0</v>
      </c>
      <c r="Q41" s="38">
        <v>0</v>
      </c>
      <c r="R41" s="38">
        <v>0</v>
      </c>
      <c r="S41" s="38">
        <v>8</v>
      </c>
    </row>
    <row r="42" spans="1:54" x14ac:dyDescent="0.25">
      <c r="A42" s="38"/>
      <c r="B42" s="38" t="s">
        <v>90</v>
      </c>
      <c r="C42" s="38">
        <v>0</v>
      </c>
      <c r="D42" s="38">
        <v>8</v>
      </c>
      <c r="E42" s="38">
        <v>0</v>
      </c>
      <c r="F42" s="38">
        <v>0</v>
      </c>
      <c r="G42" s="38">
        <v>0</v>
      </c>
      <c r="H42" s="38">
        <v>0</v>
      </c>
      <c r="I42" s="38">
        <v>0</v>
      </c>
      <c r="J42" s="38">
        <v>0</v>
      </c>
      <c r="K42" s="38">
        <v>0</v>
      </c>
      <c r="L42" s="38">
        <v>0</v>
      </c>
      <c r="M42" s="38">
        <v>0</v>
      </c>
      <c r="N42" s="38">
        <v>0</v>
      </c>
      <c r="O42" s="38">
        <v>0</v>
      </c>
      <c r="P42" s="38">
        <v>0</v>
      </c>
      <c r="Q42" s="38">
        <v>0</v>
      </c>
      <c r="R42" s="38">
        <v>0</v>
      </c>
      <c r="S42" s="38">
        <v>8</v>
      </c>
    </row>
    <row r="43" spans="1:54" x14ac:dyDescent="0.25">
      <c r="A43" s="38"/>
      <c r="B43" s="38" t="s">
        <v>91</v>
      </c>
      <c r="C43" s="38">
        <v>0</v>
      </c>
      <c r="D43" s="38">
        <v>1</v>
      </c>
      <c r="E43" s="38">
        <v>0</v>
      </c>
      <c r="F43" s="38">
        <v>6</v>
      </c>
      <c r="G43" s="38">
        <v>1</v>
      </c>
      <c r="H43" s="38">
        <v>0</v>
      </c>
      <c r="I43" s="38">
        <v>0</v>
      </c>
      <c r="J43" s="38">
        <v>0</v>
      </c>
      <c r="K43" s="38">
        <v>0</v>
      </c>
      <c r="L43" s="38">
        <v>0</v>
      </c>
      <c r="M43" s="38">
        <v>0</v>
      </c>
      <c r="N43" s="38">
        <v>0</v>
      </c>
      <c r="O43" s="38">
        <v>0</v>
      </c>
      <c r="P43" s="38">
        <v>0</v>
      </c>
      <c r="Q43" s="38">
        <v>0</v>
      </c>
      <c r="R43" s="38">
        <v>0</v>
      </c>
      <c r="S43" s="38">
        <v>8</v>
      </c>
    </row>
    <row r="44" spans="1:54" x14ac:dyDescent="0.25">
      <c r="A44" s="38"/>
      <c r="B44" s="38" t="s">
        <v>92</v>
      </c>
      <c r="C44" s="38">
        <v>0</v>
      </c>
      <c r="D44" s="38">
        <v>7</v>
      </c>
      <c r="E44" s="38">
        <v>0</v>
      </c>
      <c r="F44" s="38">
        <v>1</v>
      </c>
      <c r="G44" s="38">
        <v>0</v>
      </c>
      <c r="H44" s="38">
        <v>0</v>
      </c>
      <c r="I44" s="38">
        <v>0</v>
      </c>
      <c r="J44" s="38">
        <v>0</v>
      </c>
      <c r="K44" s="38">
        <v>0</v>
      </c>
      <c r="L44" s="38">
        <v>0</v>
      </c>
      <c r="M44" s="38">
        <v>0</v>
      </c>
      <c r="N44" s="38">
        <v>0</v>
      </c>
      <c r="O44" s="38">
        <v>0</v>
      </c>
      <c r="P44" s="38">
        <v>0</v>
      </c>
      <c r="Q44" s="38">
        <v>0</v>
      </c>
      <c r="R44" s="38">
        <v>0</v>
      </c>
      <c r="S44" s="38">
        <v>8</v>
      </c>
    </row>
    <row r="45" spans="1:54" s="38" customFormat="1" x14ac:dyDescent="0.25">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row>
    <row r="46" spans="1:54" x14ac:dyDescent="0.25">
      <c r="A46" s="38" t="s">
        <v>102</v>
      </c>
      <c r="B46" s="38"/>
      <c r="C46" s="38"/>
      <c r="D46" s="38"/>
      <c r="E46" s="38"/>
      <c r="F46" s="38"/>
      <c r="G46" s="38"/>
      <c r="H46" s="38"/>
      <c r="I46" s="38"/>
      <c r="J46" s="38"/>
      <c r="K46" s="38"/>
      <c r="L46" s="38"/>
      <c r="M46" s="38"/>
      <c r="N46" s="38"/>
      <c r="O46" s="38"/>
      <c r="P46" s="38"/>
      <c r="Q46" s="38"/>
      <c r="R46" s="38"/>
      <c r="S46" s="38"/>
    </row>
    <row r="47" spans="1:54" x14ac:dyDescent="0.25">
      <c r="A47" s="38"/>
      <c r="B47" s="38" t="s">
        <v>0</v>
      </c>
      <c r="C47" s="38">
        <v>1.5625E-2</v>
      </c>
      <c r="D47" s="38">
        <v>3.125E-2</v>
      </c>
      <c r="E47" s="38">
        <v>6.25E-2</v>
      </c>
      <c r="F47" s="38">
        <v>0.125</v>
      </c>
      <c r="G47" s="38">
        <v>0.25</v>
      </c>
      <c r="H47" s="38">
        <v>0.5</v>
      </c>
      <c r="I47" s="38">
        <v>1</v>
      </c>
      <c r="J47" s="38">
        <v>2</v>
      </c>
      <c r="K47" s="38">
        <v>4</v>
      </c>
      <c r="L47" s="38">
        <v>8</v>
      </c>
      <c r="M47" s="38">
        <v>16</v>
      </c>
      <c r="N47" s="38">
        <v>32</v>
      </c>
      <c r="O47" s="38">
        <v>64</v>
      </c>
      <c r="P47" s="38">
        <v>128</v>
      </c>
      <c r="Q47" s="38">
        <v>256</v>
      </c>
      <c r="R47" s="38">
        <v>512</v>
      </c>
      <c r="S47" s="38" t="s">
        <v>1</v>
      </c>
    </row>
    <row r="48" spans="1:54" x14ac:dyDescent="0.25">
      <c r="A48" s="38"/>
      <c r="B48" s="38" t="s">
        <v>2</v>
      </c>
      <c r="C48" s="38">
        <v>0</v>
      </c>
      <c r="D48" s="38">
        <v>0</v>
      </c>
      <c r="E48" s="38">
        <v>0</v>
      </c>
      <c r="F48" s="38">
        <v>0</v>
      </c>
      <c r="G48" s="38">
        <v>0</v>
      </c>
      <c r="H48" s="38">
        <v>0</v>
      </c>
      <c r="I48" s="38">
        <v>0</v>
      </c>
      <c r="J48" s="38">
        <v>3</v>
      </c>
      <c r="K48" s="38">
        <v>7</v>
      </c>
      <c r="L48" s="38">
        <v>9</v>
      </c>
      <c r="M48" s="38">
        <v>4</v>
      </c>
      <c r="N48" s="38">
        <v>9</v>
      </c>
      <c r="O48" s="38">
        <v>36</v>
      </c>
      <c r="P48" s="38">
        <v>0</v>
      </c>
      <c r="Q48" s="38">
        <v>0</v>
      </c>
      <c r="R48" s="38">
        <v>0</v>
      </c>
      <c r="S48" s="38">
        <v>68</v>
      </c>
    </row>
    <row r="49" spans="1:19" x14ac:dyDescent="0.25">
      <c r="A49" s="38"/>
      <c r="B49" s="38" t="s">
        <v>3</v>
      </c>
      <c r="C49" s="38">
        <v>0</v>
      </c>
      <c r="D49" s="38">
        <v>0</v>
      </c>
      <c r="E49" s="38">
        <v>0</v>
      </c>
      <c r="F49" s="38">
        <v>0</v>
      </c>
      <c r="G49" s="38">
        <v>0</v>
      </c>
      <c r="H49" s="38">
        <v>1</v>
      </c>
      <c r="I49" s="38">
        <v>5</v>
      </c>
      <c r="J49" s="38">
        <v>8</v>
      </c>
      <c r="K49" s="38">
        <v>7</v>
      </c>
      <c r="L49" s="38">
        <v>10</v>
      </c>
      <c r="M49" s="38">
        <v>11</v>
      </c>
      <c r="N49" s="38">
        <v>7</v>
      </c>
      <c r="O49" s="38">
        <v>19</v>
      </c>
      <c r="P49" s="38">
        <v>0</v>
      </c>
      <c r="Q49" s="38">
        <v>0</v>
      </c>
      <c r="R49" s="38">
        <v>0</v>
      </c>
      <c r="S49" s="38">
        <v>68</v>
      </c>
    </row>
    <row r="50" spans="1:19" x14ac:dyDescent="0.25">
      <c r="A50" s="38"/>
      <c r="B50" s="38" t="s">
        <v>4</v>
      </c>
      <c r="C50" s="38">
        <v>0</v>
      </c>
      <c r="D50" s="38">
        <v>0</v>
      </c>
      <c r="E50" s="38">
        <v>0</v>
      </c>
      <c r="F50" s="38">
        <v>0</v>
      </c>
      <c r="G50" s="38">
        <v>7</v>
      </c>
      <c r="H50" s="38">
        <v>0</v>
      </c>
      <c r="I50" s="38">
        <v>17</v>
      </c>
      <c r="J50" s="38">
        <v>33</v>
      </c>
      <c r="K50" s="38">
        <v>1</v>
      </c>
      <c r="L50" s="38">
        <v>1</v>
      </c>
      <c r="M50" s="38">
        <v>2</v>
      </c>
      <c r="N50" s="38">
        <v>1</v>
      </c>
      <c r="O50" s="38">
        <v>4</v>
      </c>
      <c r="P50" s="38">
        <v>2</v>
      </c>
      <c r="Q50" s="38">
        <v>0</v>
      </c>
      <c r="R50" s="38">
        <v>0</v>
      </c>
      <c r="S50" s="38">
        <v>68</v>
      </c>
    </row>
    <row r="51" spans="1:19" x14ac:dyDescent="0.25">
      <c r="A51" s="38"/>
      <c r="B51" s="38" t="s">
        <v>5</v>
      </c>
      <c r="C51" s="38">
        <v>0</v>
      </c>
      <c r="D51" s="38">
        <v>0</v>
      </c>
      <c r="E51" s="38">
        <v>0</v>
      </c>
      <c r="F51" s="38">
        <v>0</v>
      </c>
      <c r="G51" s="38">
        <v>11</v>
      </c>
      <c r="H51" s="38">
        <v>0</v>
      </c>
      <c r="I51" s="38">
        <v>29</v>
      </c>
      <c r="J51" s="38">
        <v>20</v>
      </c>
      <c r="K51" s="38">
        <v>2</v>
      </c>
      <c r="L51" s="38">
        <v>1</v>
      </c>
      <c r="M51" s="38">
        <v>0</v>
      </c>
      <c r="N51" s="38">
        <v>2</v>
      </c>
      <c r="O51" s="38">
        <v>3</v>
      </c>
      <c r="P51" s="38">
        <v>0</v>
      </c>
      <c r="Q51" s="38">
        <v>0</v>
      </c>
      <c r="R51" s="38">
        <v>0</v>
      </c>
      <c r="S51" s="38">
        <v>68</v>
      </c>
    </row>
    <row r="52" spans="1:19" x14ac:dyDescent="0.25">
      <c r="A52" s="38"/>
      <c r="B52" s="38" t="s">
        <v>6</v>
      </c>
      <c r="C52" s="38">
        <v>0</v>
      </c>
      <c r="D52" s="38">
        <v>0</v>
      </c>
      <c r="E52" s="38">
        <v>0</v>
      </c>
      <c r="F52" s="38">
        <v>52</v>
      </c>
      <c r="G52" s="38">
        <v>0</v>
      </c>
      <c r="H52" s="38">
        <v>8</v>
      </c>
      <c r="I52" s="38">
        <v>0</v>
      </c>
      <c r="J52" s="38">
        <v>0</v>
      </c>
      <c r="K52" s="38">
        <v>0</v>
      </c>
      <c r="L52" s="38">
        <v>0</v>
      </c>
      <c r="M52" s="38">
        <v>4</v>
      </c>
      <c r="N52" s="38">
        <v>4</v>
      </c>
      <c r="O52" s="38">
        <v>0</v>
      </c>
      <c r="P52" s="38">
        <v>0</v>
      </c>
      <c r="Q52" s="38">
        <v>0</v>
      </c>
      <c r="R52" s="38">
        <v>0</v>
      </c>
      <c r="S52" s="38">
        <v>68</v>
      </c>
    </row>
    <row r="53" spans="1:19" x14ac:dyDescent="0.25">
      <c r="A53" s="38"/>
      <c r="B53" s="38" t="s">
        <v>7</v>
      </c>
      <c r="C53" s="38">
        <v>0</v>
      </c>
      <c r="D53" s="38">
        <v>15</v>
      </c>
      <c r="E53" s="38">
        <v>0</v>
      </c>
      <c r="F53" s="38">
        <v>18</v>
      </c>
      <c r="G53" s="38">
        <v>19</v>
      </c>
      <c r="H53" s="38">
        <v>6</v>
      </c>
      <c r="I53" s="38">
        <v>2</v>
      </c>
      <c r="J53" s="38">
        <v>1</v>
      </c>
      <c r="K53" s="38">
        <v>0</v>
      </c>
      <c r="L53" s="38">
        <v>1</v>
      </c>
      <c r="M53" s="38">
        <v>6</v>
      </c>
      <c r="N53" s="38">
        <v>0</v>
      </c>
      <c r="O53" s="38">
        <v>0</v>
      </c>
      <c r="P53" s="38">
        <v>0</v>
      </c>
      <c r="Q53" s="38">
        <v>0</v>
      </c>
      <c r="R53" s="38">
        <v>0</v>
      </c>
      <c r="S53" s="38">
        <v>68</v>
      </c>
    </row>
    <row r="54" spans="1:19" x14ac:dyDescent="0.25">
      <c r="A54" s="38"/>
      <c r="B54" s="38" t="s">
        <v>8</v>
      </c>
      <c r="C54" s="38">
        <v>0</v>
      </c>
      <c r="D54" s="38">
        <v>0</v>
      </c>
      <c r="E54" s="38">
        <v>0</v>
      </c>
      <c r="F54" s="38">
        <v>49</v>
      </c>
      <c r="G54" s="38">
        <v>1</v>
      </c>
      <c r="H54" s="38">
        <v>9</v>
      </c>
      <c r="I54" s="38">
        <v>1</v>
      </c>
      <c r="J54" s="38">
        <v>0</v>
      </c>
      <c r="K54" s="38">
        <v>0</v>
      </c>
      <c r="L54" s="38">
        <v>2</v>
      </c>
      <c r="M54" s="38">
        <v>0</v>
      </c>
      <c r="N54" s="38">
        <v>4</v>
      </c>
      <c r="O54" s="38">
        <v>2</v>
      </c>
      <c r="P54" s="38">
        <v>0</v>
      </c>
      <c r="Q54" s="38">
        <v>0</v>
      </c>
      <c r="R54" s="38">
        <v>0</v>
      </c>
      <c r="S54" s="38">
        <v>68</v>
      </c>
    </row>
    <row r="55" spans="1:19" x14ac:dyDescent="0.25">
      <c r="A55" s="38"/>
      <c r="B55" s="38" t="s">
        <v>9</v>
      </c>
      <c r="C55" s="38">
        <v>0</v>
      </c>
      <c r="D55" s="38">
        <v>0</v>
      </c>
      <c r="E55" s="38">
        <v>0</v>
      </c>
      <c r="F55" s="38">
        <v>0</v>
      </c>
      <c r="G55" s="38">
        <v>0</v>
      </c>
      <c r="H55" s="38">
        <v>0</v>
      </c>
      <c r="I55" s="38">
        <v>1</v>
      </c>
      <c r="J55" s="38">
        <v>3</v>
      </c>
      <c r="K55" s="38">
        <v>20</v>
      </c>
      <c r="L55" s="38">
        <v>17</v>
      </c>
      <c r="M55" s="38">
        <v>14</v>
      </c>
      <c r="N55" s="38">
        <v>5</v>
      </c>
      <c r="O55" s="38">
        <v>8</v>
      </c>
      <c r="P55" s="38">
        <v>0</v>
      </c>
      <c r="Q55" s="38">
        <v>0</v>
      </c>
      <c r="R55" s="38">
        <v>0</v>
      </c>
      <c r="S55" s="38">
        <v>68</v>
      </c>
    </row>
    <row r="56" spans="1:19" x14ac:dyDescent="0.25">
      <c r="A56" s="38"/>
      <c r="B56" s="38" t="s">
        <v>10</v>
      </c>
      <c r="C56" s="38">
        <v>0</v>
      </c>
      <c r="D56" s="38">
        <v>0</v>
      </c>
      <c r="E56" s="38">
        <v>23</v>
      </c>
      <c r="F56" s="38">
        <v>0</v>
      </c>
      <c r="G56" s="38">
        <v>25</v>
      </c>
      <c r="H56" s="38">
        <v>12</v>
      </c>
      <c r="I56" s="38">
        <v>7</v>
      </c>
      <c r="J56" s="38">
        <v>1</v>
      </c>
      <c r="K56" s="38">
        <v>0</v>
      </c>
      <c r="L56" s="38">
        <v>0</v>
      </c>
      <c r="M56" s="38">
        <v>0</v>
      </c>
      <c r="N56" s="38">
        <v>0</v>
      </c>
      <c r="O56" s="38">
        <v>0</v>
      </c>
      <c r="P56" s="38">
        <v>0</v>
      </c>
      <c r="Q56" s="38">
        <v>0</v>
      </c>
      <c r="R56" s="38">
        <v>0</v>
      </c>
      <c r="S56" s="38">
        <v>68</v>
      </c>
    </row>
    <row r="57" spans="1:19" x14ac:dyDescent="0.25">
      <c r="A57" s="38"/>
      <c r="B57" s="38" t="s">
        <v>11</v>
      </c>
      <c r="C57" s="38">
        <v>0</v>
      </c>
      <c r="D57" s="38">
        <v>0</v>
      </c>
      <c r="E57" s="38">
        <v>66</v>
      </c>
      <c r="F57" s="38">
        <v>0</v>
      </c>
      <c r="G57" s="38">
        <v>0</v>
      </c>
      <c r="H57" s="38">
        <v>2</v>
      </c>
      <c r="I57" s="38">
        <v>0</v>
      </c>
      <c r="J57" s="38">
        <v>0</v>
      </c>
      <c r="K57" s="38">
        <v>0</v>
      </c>
      <c r="L57" s="38">
        <v>0</v>
      </c>
      <c r="M57" s="38">
        <v>0</v>
      </c>
      <c r="N57" s="38">
        <v>0</v>
      </c>
      <c r="O57" s="38">
        <v>0</v>
      </c>
      <c r="P57" s="38">
        <v>0</v>
      </c>
      <c r="Q57" s="38">
        <v>0</v>
      </c>
      <c r="R57" s="38">
        <v>0</v>
      </c>
      <c r="S57" s="38">
        <v>68</v>
      </c>
    </row>
    <row r="58" spans="1:19" x14ac:dyDescent="0.25">
      <c r="A58" s="38"/>
      <c r="B58" s="38" t="s">
        <v>12</v>
      </c>
      <c r="C58" s="38">
        <v>0</v>
      </c>
      <c r="D58" s="38">
        <v>0</v>
      </c>
      <c r="E58" s="38">
        <v>0</v>
      </c>
      <c r="F58" s="38">
        <v>5</v>
      </c>
      <c r="G58" s="38">
        <v>36</v>
      </c>
      <c r="H58" s="38">
        <v>10</v>
      </c>
      <c r="I58" s="38">
        <v>10</v>
      </c>
      <c r="J58" s="38">
        <v>0</v>
      </c>
      <c r="K58" s="38">
        <v>1</v>
      </c>
      <c r="L58" s="38">
        <v>2</v>
      </c>
      <c r="M58" s="38">
        <v>4</v>
      </c>
      <c r="N58" s="38">
        <v>0</v>
      </c>
      <c r="O58" s="38">
        <v>0</v>
      </c>
      <c r="P58" s="38">
        <v>0</v>
      </c>
      <c r="Q58" s="38">
        <v>0</v>
      </c>
      <c r="R58" s="38">
        <v>0</v>
      </c>
      <c r="S58" s="38">
        <v>68</v>
      </c>
    </row>
    <row r="59" spans="1:19" x14ac:dyDescent="0.25">
      <c r="A59" s="38"/>
      <c r="B59" s="38" t="s">
        <v>13</v>
      </c>
      <c r="C59" s="38">
        <v>0</v>
      </c>
      <c r="D59" s="38">
        <v>0</v>
      </c>
      <c r="E59" s="38">
        <v>0</v>
      </c>
      <c r="F59" s="38">
        <v>0</v>
      </c>
      <c r="G59" s="38">
        <v>58</v>
      </c>
      <c r="H59" s="38">
        <v>0</v>
      </c>
      <c r="I59" s="38">
        <v>9</v>
      </c>
      <c r="J59" s="38">
        <v>0</v>
      </c>
      <c r="K59" s="38">
        <v>0</v>
      </c>
      <c r="L59" s="38">
        <v>0</v>
      </c>
      <c r="M59" s="38">
        <v>1</v>
      </c>
      <c r="N59" s="38">
        <v>0</v>
      </c>
      <c r="O59" s="38">
        <v>0</v>
      </c>
      <c r="P59" s="38">
        <v>0</v>
      </c>
      <c r="Q59" s="38">
        <v>0</v>
      </c>
      <c r="R59" s="38">
        <v>0</v>
      </c>
      <c r="S59" s="38">
        <v>68</v>
      </c>
    </row>
    <row r="60" spans="1:19" x14ac:dyDescent="0.25">
      <c r="A60" s="38"/>
      <c r="B60" s="38" t="s">
        <v>14</v>
      </c>
      <c r="C60" s="38">
        <v>0</v>
      </c>
      <c r="D60" s="38">
        <v>0</v>
      </c>
      <c r="E60" s="38">
        <v>14</v>
      </c>
      <c r="F60" s="38">
        <v>0</v>
      </c>
      <c r="G60" s="38">
        <v>51</v>
      </c>
      <c r="H60" s="38">
        <v>2</v>
      </c>
      <c r="I60" s="38">
        <v>0</v>
      </c>
      <c r="J60" s="38">
        <v>0</v>
      </c>
      <c r="K60" s="38">
        <v>1</v>
      </c>
      <c r="L60" s="38">
        <v>0</v>
      </c>
      <c r="M60" s="38">
        <v>0</v>
      </c>
      <c r="N60" s="38">
        <v>0</v>
      </c>
      <c r="O60" s="38">
        <v>0</v>
      </c>
      <c r="P60" s="38">
        <v>0</v>
      </c>
      <c r="Q60" s="38">
        <v>0</v>
      </c>
      <c r="R60" s="38">
        <v>0</v>
      </c>
      <c r="S60" s="38">
        <v>68</v>
      </c>
    </row>
    <row r="61" spans="1:19" x14ac:dyDescent="0.25">
      <c r="A61" s="38"/>
      <c r="B61" s="38" t="s">
        <v>15</v>
      </c>
      <c r="C61" s="38">
        <v>0</v>
      </c>
      <c r="D61" s="38">
        <v>0</v>
      </c>
      <c r="E61" s="38">
        <v>16</v>
      </c>
      <c r="F61" s="38">
        <v>0</v>
      </c>
      <c r="G61" s="38">
        <v>1</v>
      </c>
      <c r="H61" s="38">
        <v>0</v>
      </c>
      <c r="I61" s="38">
        <v>0</v>
      </c>
      <c r="J61" s="38">
        <v>0</v>
      </c>
      <c r="K61" s="38">
        <v>0</v>
      </c>
      <c r="L61" s="38">
        <v>0</v>
      </c>
      <c r="M61" s="38">
        <v>0</v>
      </c>
      <c r="N61" s="38">
        <v>0</v>
      </c>
      <c r="O61" s="38">
        <v>0</v>
      </c>
      <c r="P61" s="38">
        <v>0</v>
      </c>
      <c r="Q61" s="38">
        <v>0</v>
      </c>
      <c r="R61" s="38">
        <v>0</v>
      </c>
      <c r="S61" s="38">
        <v>17</v>
      </c>
    </row>
    <row r="62" spans="1:19" x14ac:dyDescent="0.25">
      <c r="A62" s="38"/>
      <c r="B62" s="38" t="s">
        <v>16</v>
      </c>
      <c r="C62" s="38">
        <v>0</v>
      </c>
      <c r="D62" s="38">
        <v>0</v>
      </c>
      <c r="E62" s="38">
        <v>0</v>
      </c>
      <c r="F62" s="38">
        <v>0</v>
      </c>
      <c r="G62" s="38">
        <v>0</v>
      </c>
      <c r="H62" s="38">
        <v>4</v>
      </c>
      <c r="I62" s="38">
        <v>0</v>
      </c>
      <c r="J62" s="38">
        <v>4</v>
      </c>
      <c r="K62" s="38">
        <v>13</v>
      </c>
      <c r="L62" s="38">
        <v>7</v>
      </c>
      <c r="M62" s="38">
        <v>13</v>
      </c>
      <c r="N62" s="38">
        <v>18</v>
      </c>
      <c r="O62" s="38">
        <v>6</v>
      </c>
      <c r="P62" s="38">
        <v>2</v>
      </c>
      <c r="Q62" s="38">
        <v>1</v>
      </c>
      <c r="R62" s="38">
        <v>0</v>
      </c>
      <c r="S62" s="38">
        <v>68</v>
      </c>
    </row>
    <row r="63" spans="1:19" x14ac:dyDescent="0.25">
      <c r="A63" s="38"/>
      <c r="B63" s="38" t="s">
        <v>17</v>
      </c>
      <c r="C63" s="38">
        <v>0</v>
      </c>
      <c r="D63" s="38">
        <v>0</v>
      </c>
      <c r="E63" s="38">
        <v>41</v>
      </c>
      <c r="F63" s="38">
        <v>0</v>
      </c>
      <c r="G63" s="38">
        <v>8</v>
      </c>
      <c r="H63" s="38">
        <v>8</v>
      </c>
      <c r="I63" s="38">
        <v>2</v>
      </c>
      <c r="J63" s="38">
        <v>0</v>
      </c>
      <c r="K63" s="38">
        <v>1</v>
      </c>
      <c r="L63" s="38">
        <v>2</v>
      </c>
      <c r="M63" s="38">
        <v>1</v>
      </c>
      <c r="N63" s="38">
        <v>5</v>
      </c>
      <c r="O63" s="38">
        <v>0</v>
      </c>
      <c r="P63" s="38">
        <v>0</v>
      </c>
      <c r="Q63" s="38">
        <v>0</v>
      </c>
      <c r="R63" s="38">
        <v>0</v>
      </c>
      <c r="S63" s="38">
        <v>68</v>
      </c>
    </row>
    <row r="64" spans="1:19" x14ac:dyDescent="0.25">
      <c r="A64" s="38"/>
      <c r="B64" s="38" t="s">
        <v>18</v>
      </c>
      <c r="C64" s="38">
        <v>0</v>
      </c>
      <c r="D64" s="38">
        <v>61</v>
      </c>
      <c r="E64" s="38">
        <v>4</v>
      </c>
      <c r="F64" s="38">
        <v>0</v>
      </c>
      <c r="G64" s="38">
        <v>1</v>
      </c>
      <c r="H64" s="38">
        <v>2</v>
      </c>
      <c r="I64" s="38">
        <v>0</v>
      </c>
      <c r="J64" s="38">
        <v>0</v>
      </c>
      <c r="K64" s="38">
        <v>0</v>
      </c>
      <c r="L64" s="38">
        <v>0</v>
      </c>
      <c r="M64" s="38">
        <v>0</v>
      </c>
      <c r="N64" s="38">
        <v>0</v>
      </c>
      <c r="O64" s="38">
        <v>0</v>
      </c>
      <c r="P64" s="38">
        <v>0</v>
      </c>
      <c r="Q64" s="38">
        <v>0</v>
      </c>
      <c r="R64" s="38">
        <v>0</v>
      </c>
      <c r="S64" s="38">
        <v>68</v>
      </c>
    </row>
    <row r="65" spans="1:54" x14ac:dyDescent="0.25">
      <c r="A65" s="38"/>
      <c r="B65" s="38" t="s">
        <v>19</v>
      </c>
      <c r="C65" s="38">
        <v>0</v>
      </c>
      <c r="D65" s="38">
        <v>59</v>
      </c>
      <c r="E65" s="38">
        <v>0</v>
      </c>
      <c r="F65" s="38">
        <v>5</v>
      </c>
      <c r="G65" s="38">
        <v>1</v>
      </c>
      <c r="H65" s="38">
        <v>1</v>
      </c>
      <c r="I65" s="38">
        <v>0</v>
      </c>
      <c r="J65" s="38">
        <v>2</v>
      </c>
      <c r="K65" s="38">
        <v>0</v>
      </c>
      <c r="L65" s="38">
        <v>0</v>
      </c>
      <c r="M65" s="38">
        <v>0</v>
      </c>
      <c r="N65" s="38">
        <v>0</v>
      </c>
      <c r="O65" s="38">
        <v>0</v>
      </c>
      <c r="P65" s="38">
        <v>0</v>
      </c>
      <c r="Q65" s="38">
        <v>0</v>
      </c>
      <c r="R65" s="38">
        <v>0</v>
      </c>
      <c r="S65" s="38">
        <v>68</v>
      </c>
    </row>
    <row r="66" spans="1:54" s="38" customFormat="1" x14ac:dyDescent="0.25">
      <c r="B66" s="38" t="s">
        <v>20</v>
      </c>
      <c r="C66" s="38">
        <v>0</v>
      </c>
      <c r="D66" s="38">
        <v>0</v>
      </c>
      <c r="E66" s="38">
        <v>22</v>
      </c>
      <c r="F66" s="38">
        <v>41</v>
      </c>
      <c r="G66" s="38">
        <v>1</v>
      </c>
      <c r="H66" s="38">
        <v>2</v>
      </c>
      <c r="I66" s="38">
        <v>1</v>
      </c>
      <c r="J66" s="38">
        <v>1</v>
      </c>
      <c r="K66" s="38">
        <v>0</v>
      </c>
      <c r="L66" s="38">
        <v>0</v>
      </c>
      <c r="M66" s="38">
        <v>0</v>
      </c>
      <c r="N66" s="38">
        <v>0</v>
      </c>
      <c r="O66" s="38">
        <v>0</v>
      </c>
      <c r="P66" s="38">
        <v>0</v>
      </c>
      <c r="Q66" s="38">
        <v>0</v>
      </c>
      <c r="R66" s="38">
        <v>0</v>
      </c>
      <c r="S66" s="38">
        <v>68</v>
      </c>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row>
    <row r="67" spans="1:54" x14ac:dyDescent="0.25">
      <c r="A67" s="38"/>
      <c r="B67" s="38" t="s">
        <v>21</v>
      </c>
      <c r="C67" s="38">
        <v>0</v>
      </c>
      <c r="D67" s="38">
        <v>0</v>
      </c>
      <c r="E67" s="38">
        <v>0</v>
      </c>
      <c r="F67" s="38">
        <v>0</v>
      </c>
      <c r="G67" s="38">
        <v>0</v>
      </c>
      <c r="H67" s="38">
        <v>2</v>
      </c>
      <c r="I67" s="38">
        <v>38</v>
      </c>
      <c r="J67" s="38">
        <v>24</v>
      </c>
      <c r="K67" s="38">
        <v>3</v>
      </c>
      <c r="L67" s="38">
        <v>1</v>
      </c>
      <c r="M67" s="38">
        <v>0</v>
      </c>
      <c r="N67" s="38">
        <v>0</v>
      </c>
      <c r="O67" s="38">
        <v>0</v>
      </c>
      <c r="P67" s="38">
        <v>0</v>
      </c>
      <c r="Q67" s="38">
        <v>0</v>
      </c>
      <c r="R67" s="38">
        <v>0</v>
      </c>
      <c r="S67" s="38">
        <v>68</v>
      </c>
    </row>
    <row r="68" spans="1:54" s="38" customFormat="1" x14ac:dyDescent="0.25">
      <c r="B68" s="38" t="s">
        <v>22</v>
      </c>
      <c r="C68" s="38">
        <v>0</v>
      </c>
      <c r="D68" s="38">
        <v>1</v>
      </c>
      <c r="E68" s="38">
        <v>0</v>
      </c>
      <c r="F68" s="38">
        <v>26</v>
      </c>
      <c r="G68" s="38">
        <v>30</v>
      </c>
      <c r="H68" s="38">
        <v>11</v>
      </c>
      <c r="I68" s="38">
        <v>0</v>
      </c>
      <c r="J68" s="38">
        <v>0</v>
      </c>
      <c r="K68" s="38">
        <v>0</v>
      </c>
      <c r="L68" s="38">
        <v>0</v>
      </c>
      <c r="M68" s="38">
        <v>0</v>
      </c>
      <c r="N68" s="38">
        <v>0</v>
      </c>
      <c r="O68" s="38">
        <v>0</v>
      </c>
      <c r="P68" s="38">
        <v>0</v>
      </c>
      <c r="Q68" s="38">
        <v>0</v>
      </c>
      <c r="R68" s="38">
        <v>0</v>
      </c>
      <c r="S68" s="38">
        <v>68</v>
      </c>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row>
    <row r="69" spans="1:54" x14ac:dyDescent="0.25">
      <c r="A69" s="38"/>
      <c r="B69" s="38" t="s">
        <v>73</v>
      </c>
      <c r="C69" s="38">
        <v>0</v>
      </c>
      <c r="D69" s="38">
        <v>0</v>
      </c>
      <c r="E69" s="38">
        <v>0</v>
      </c>
      <c r="F69" s="38">
        <v>0</v>
      </c>
      <c r="G69" s="38">
        <v>0</v>
      </c>
      <c r="H69" s="38">
        <v>0</v>
      </c>
      <c r="I69" s="38">
        <v>0</v>
      </c>
      <c r="J69" s="38">
        <v>1</v>
      </c>
      <c r="K69" s="38">
        <v>17</v>
      </c>
      <c r="L69" s="38">
        <v>48</v>
      </c>
      <c r="M69" s="38">
        <v>1</v>
      </c>
      <c r="N69" s="38">
        <v>1</v>
      </c>
      <c r="O69" s="38">
        <v>0</v>
      </c>
      <c r="P69" s="38">
        <v>0</v>
      </c>
      <c r="Q69" s="38">
        <v>0</v>
      </c>
      <c r="R69" s="38">
        <v>0</v>
      </c>
      <c r="S69" s="38">
        <v>68</v>
      </c>
    </row>
    <row r="70" spans="1:54" x14ac:dyDescent="0.25">
      <c r="A70" s="38"/>
      <c r="B70" s="38" t="s">
        <v>78</v>
      </c>
      <c r="C70" s="38">
        <v>0</v>
      </c>
      <c r="D70" s="38">
        <v>1</v>
      </c>
      <c r="E70" s="38">
        <v>0</v>
      </c>
      <c r="F70" s="38">
        <v>13</v>
      </c>
      <c r="G70" s="38">
        <v>36</v>
      </c>
      <c r="H70" s="38">
        <v>10</v>
      </c>
      <c r="I70" s="38">
        <v>2</v>
      </c>
      <c r="J70" s="38">
        <v>1</v>
      </c>
      <c r="K70" s="38">
        <v>0</v>
      </c>
      <c r="L70" s="38">
        <v>3</v>
      </c>
      <c r="M70" s="38">
        <v>1</v>
      </c>
      <c r="N70" s="38">
        <v>0</v>
      </c>
      <c r="O70" s="38">
        <v>0</v>
      </c>
      <c r="P70" s="38">
        <v>0</v>
      </c>
      <c r="Q70" s="38">
        <v>0</v>
      </c>
      <c r="R70" s="38">
        <v>0</v>
      </c>
      <c r="S70" s="38">
        <v>67</v>
      </c>
    </row>
    <row r="71" spans="1:54" x14ac:dyDescent="0.25">
      <c r="A71" s="38"/>
      <c r="B71" s="38" t="s">
        <v>79</v>
      </c>
      <c r="C71" s="38">
        <v>0</v>
      </c>
      <c r="D71" s="38">
        <v>0</v>
      </c>
      <c r="E71" s="38">
        <v>0</v>
      </c>
      <c r="F71" s="38">
        <v>54</v>
      </c>
      <c r="G71" s="38">
        <v>0</v>
      </c>
      <c r="H71" s="38">
        <v>11</v>
      </c>
      <c r="I71" s="38">
        <v>0</v>
      </c>
      <c r="J71" s="38">
        <v>0</v>
      </c>
      <c r="K71" s="38">
        <v>0</v>
      </c>
      <c r="L71" s="38">
        <v>1</v>
      </c>
      <c r="M71" s="38">
        <v>0</v>
      </c>
      <c r="N71" s="38">
        <v>0</v>
      </c>
      <c r="O71" s="38">
        <v>0</v>
      </c>
      <c r="P71" s="38">
        <v>0</v>
      </c>
      <c r="Q71" s="38">
        <v>0</v>
      </c>
      <c r="R71" s="38">
        <v>0</v>
      </c>
      <c r="S71" s="38">
        <v>66</v>
      </c>
    </row>
    <row r="73" spans="1:54" x14ac:dyDescent="0.25">
      <c r="A73" t="s">
        <v>32</v>
      </c>
    </row>
    <row r="74" spans="1:54" x14ac:dyDescent="0.25">
      <c r="B74" s="38" t="s">
        <v>0</v>
      </c>
      <c r="C74" s="38">
        <v>1.5625E-2</v>
      </c>
      <c r="D74" s="38">
        <v>3.125E-2</v>
      </c>
      <c r="E74" s="38">
        <v>6.25E-2</v>
      </c>
      <c r="F74" s="38">
        <v>0.125</v>
      </c>
      <c r="G74" s="38">
        <v>0.25</v>
      </c>
      <c r="H74" s="38">
        <v>0.5</v>
      </c>
      <c r="I74" s="38">
        <v>1</v>
      </c>
      <c r="J74" s="38">
        <v>2</v>
      </c>
      <c r="K74" s="38">
        <v>4</v>
      </c>
      <c r="L74" s="38">
        <v>8</v>
      </c>
      <c r="M74" s="38">
        <v>16</v>
      </c>
      <c r="N74" s="38">
        <v>32</v>
      </c>
      <c r="O74" s="38">
        <v>64</v>
      </c>
      <c r="P74" s="38">
        <v>128</v>
      </c>
      <c r="Q74" s="38">
        <v>256</v>
      </c>
      <c r="R74" s="38">
        <v>512</v>
      </c>
      <c r="S74" s="38" t="s">
        <v>1</v>
      </c>
    </row>
    <row r="75" spans="1:54" x14ac:dyDescent="0.25">
      <c r="B75" s="38" t="s">
        <v>24</v>
      </c>
      <c r="C75" s="38">
        <v>0</v>
      </c>
      <c r="D75" s="38">
        <v>0</v>
      </c>
      <c r="E75" s="38">
        <v>0</v>
      </c>
      <c r="F75" s="38">
        <v>0</v>
      </c>
      <c r="G75" s="38">
        <v>0</v>
      </c>
      <c r="H75" s="38">
        <v>0</v>
      </c>
      <c r="I75" s="38">
        <v>1</v>
      </c>
      <c r="J75" s="38">
        <v>35</v>
      </c>
      <c r="K75" s="38">
        <v>6</v>
      </c>
      <c r="L75" s="38">
        <v>1</v>
      </c>
      <c r="M75" s="38">
        <v>0</v>
      </c>
      <c r="N75" s="38">
        <v>0</v>
      </c>
      <c r="O75" s="38">
        <v>0</v>
      </c>
      <c r="P75" s="38">
        <v>0</v>
      </c>
      <c r="Q75" s="38">
        <v>0</v>
      </c>
      <c r="R75" s="38">
        <v>0</v>
      </c>
      <c r="S75" s="38">
        <v>43</v>
      </c>
    </row>
    <row r="76" spans="1:54" x14ac:dyDescent="0.25">
      <c r="B76" s="38" t="s">
        <v>25</v>
      </c>
      <c r="C76" s="38">
        <v>0</v>
      </c>
      <c r="D76" s="38">
        <v>0</v>
      </c>
      <c r="E76" s="38">
        <v>0</v>
      </c>
      <c r="F76" s="38">
        <v>0</v>
      </c>
      <c r="G76" s="38">
        <v>0</v>
      </c>
      <c r="H76" s="38">
        <v>0</v>
      </c>
      <c r="I76" s="38">
        <v>0</v>
      </c>
      <c r="J76" s="38">
        <v>0</v>
      </c>
      <c r="K76" s="38">
        <v>0</v>
      </c>
      <c r="L76" s="38">
        <v>5</v>
      </c>
      <c r="M76" s="38">
        <v>38</v>
      </c>
      <c r="N76" s="38">
        <v>0</v>
      </c>
      <c r="O76" s="38">
        <v>0</v>
      </c>
      <c r="P76" s="38">
        <v>0</v>
      </c>
      <c r="Q76" s="38">
        <v>0</v>
      </c>
      <c r="R76" s="38">
        <v>0</v>
      </c>
      <c r="S76" s="38">
        <v>43</v>
      </c>
    </row>
    <row r="77" spans="1:54" x14ac:dyDescent="0.25">
      <c r="B77" s="38" t="s">
        <v>3</v>
      </c>
      <c r="C77" s="38">
        <v>0</v>
      </c>
      <c r="D77" s="38">
        <v>0</v>
      </c>
      <c r="E77" s="38">
        <v>0</v>
      </c>
      <c r="F77" s="38">
        <v>1</v>
      </c>
      <c r="G77" s="38">
        <v>0</v>
      </c>
      <c r="H77" s="38">
        <v>11</v>
      </c>
      <c r="I77" s="38">
        <v>30</v>
      </c>
      <c r="J77" s="38">
        <v>0</v>
      </c>
      <c r="K77" s="38">
        <v>0</v>
      </c>
      <c r="L77" s="38">
        <v>0</v>
      </c>
      <c r="M77" s="38">
        <v>0</v>
      </c>
      <c r="N77" s="38">
        <v>0</v>
      </c>
      <c r="O77" s="38">
        <v>1</v>
      </c>
      <c r="P77" s="38">
        <v>0</v>
      </c>
      <c r="Q77" s="38">
        <v>0</v>
      </c>
      <c r="R77" s="38">
        <v>0</v>
      </c>
      <c r="S77" s="38">
        <v>43</v>
      </c>
    </row>
    <row r="78" spans="1:54" x14ac:dyDescent="0.25">
      <c r="B78" s="38" t="s">
        <v>5</v>
      </c>
      <c r="C78" s="38">
        <v>0</v>
      </c>
      <c r="D78" s="38">
        <v>0</v>
      </c>
      <c r="E78" s="38">
        <v>0</v>
      </c>
      <c r="F78" s="38">
        <v>0</v>
      </c>
      <c r="G78" s="38">
        <v>2</v>
      </c>
      <c r="H78" s="38">
        <v>0</v>
      </c>
      <c r="I78" s="38">
        <v>4</v>
      </c>
      <c r="J78" s="38">
        <v>27</v>
      </c>
      <c r="K78" s="38">
        <v>10</v>
      </c>
      <c r="L78" s="38">
        <v>0</v>
      </c>
      <c r="M78" s="38">
        <v>0</v>
      </c>
      <c r="N78" s="38">
        <v>0</v>
      </c>
      <c r="O78" s="38">
        <v>0</v>
      </c>
      <c r="P78" s="38">
        <v>0</v>
      </c>
      <c r="Q78" s="38">
        <v>0</v>
      </c>
      <c r="R78" s="38">
        <v>0</v>
      </c>
      <c r="S78" s="38">
        <v>43</v>
      </c>
    </row>
    <row r="79" spans="1:54" x14ac:dyDescent="0.25">
      <c r="B79" s="38" t="s">
        <v>7</v>
      </c>
      <c r="C79" s="38">
        <v>0</v>
      </c>
      <c r="D79" s="38">
        <v>0</v>
      </c>
      <c r="E79" s="38">
        <v>0</v>
      </c>
      <c r="F79" s="38">
        <v>0</v>
      </c>
      <c r="G79" s="38">
        <v>0</v>
      </c>
      <c r="H79" s="38">
        <v>0</v>
      </c>
      <c r="I79" s="38">
        <v>0</v>
      </c>
      <c r="J79" s="38">
        <v>1</v>
      </c>
      <c r="K79" s="38">
        <v>0</v>
      </c>
      <c r="L79" s="38">
        <v>0</v>
      </c>
      <c r="M79" s="38">
        <v>42</v>
      </c>
      <c r="N79" s="38">
        <v>0</v>
      </c>
      <c r="O79" s="38">
        <v>0</v>
      </c>
      <c r="P79" s="38">
        <v>0</v>
      </c>
      <c r="Q79" s="38">
        <v>0</v>
      </c>
      <c r="R79" s="38">
        <v>0</v>
      </c>
      <c r="S79" s="38">
        <v>43</v>
      </c>
    </row>
    <row r="80" spans="1:54" x14ac:dyDescent="0.25">
      <c r="B80" s="38" t="s">
        <v>9</v>
      </c>
      <c r="C80" s="38">
        <v>0</v>
      </c>
      <c r="D80" s="38">
        <v>0</v>
      </c>
      <c r="E80" s="38">
        <v>0</v>
      </c>
      <c r="F80" s="38">
        <v>0</v>
      </c>
      <c r="G80" s="38">
        <v>0</v>
      </c>
      <c r="H80" s="38">
        <v>0</v>
      </c>
      <c r="I80" s="38">
        <v>0</v>
      </c>
      <c r="J80" s="38">
        <v>0</v>
      </c>
      <c r="K80" s="38">
        <v>0</v>
      </c>
      <c r="L80" s="38">
        <v>0</v>
      </c>
      <c r="M80" s="38">
        <v>1</v>
      </c>
      <c r="N80" s="38">
        <v>0</v>
      </c>
      <c r="O80" s="38">
        <v>42</v>
      </c>
      <c r="P80" s="38">
        <v>0</v>
      </c>
      <c r="Q80" s="38">
        <v>0</v>
      </c>
      <c r="R80" s="38">
        <v>0</v>
      </c>
      <c r="S80" s="38">
        <v>43</v>
      </c>
    </row>
    <row r="81" spans="1:54" x14ac:dyDescent="0.25">
      <c r="B81" s="38" t="s">
        <v>10</v>
      </c>
      <c r="C81" s="38">
        <v>0</v>
      </c>
      <c r="D81" s="38">
        <v>0</v>
      </c>
      <c r="E81" s="38">
        <v>2</v>
      </c>
      <c r="F81" s="38">
        <v>0</v>
      </c>
      <c r="G81" s="38">
        <v>0</v>
      </c>
      <c r="H81" s="38">
        <v>10</v>
      </c>
      <c r="I81" s="38">
        <v>25</v>
      </c>
      <c r="J81" s="38">
        <v>5</v>
      </c>
      <c r="K81" s="38">
        <v>1</v>
      </c>
      <c r="L81" s="38">
        <v>0</v>
      </c>
      <c r="M81" s="38">
        <v>0</v>
      </c>
      <c r="N81" s="38">
        <v>0</v>
      </c>
      <c r="O81" s="38">
        <v>0</v>
      </c>
      <c r="P81" s="38">
        <v>0</v>
      </c>
      <c r="Q81" s="38">
        <v>0</v>
      </c>
      <c r="R81" s="38">
        <v>0</v>
      </c>
      <c r="S81" s="38">
        <v>43</v>
      </c>
    </row>
    <row r="82" spans="1:54" x14ac:dyDescent="0.25">
      <c r="B82" s="38" t="s">
        <v>11</v>
      </c>
      <c r="C82" s="38">
        <v>0</v>
      </c>
      <c r="D82" s="38">
        <v>0</v>
      </c>
      <c r="E82" s="38">
        <v>1</v>
      </c>
      <c r="F82" s="38">
        <v>0</v>
      </c>
      <c r="G82" s="38">
        <v>0</v>
      </c>
      <c r="H82" s="38">
        <v>1</v>
      </c>
      <c r="I82" s="38">
        <v>0</v>
      </c>
      <c r="J82" s="38">
        <v>3</v>
      </c>
      <c r="K82" s="38">
        <v>28</v>
      </c>
      <c r="L82" s="38">
        <v>10</v>
      </c>
      <c r="M82" s="38">
        <v>0</v>
      </c>
      <c r="N82" s="38">
        <v>0</v>
      </c>
      <c r="O82" s="38">
        <v>0</v>
      </c>
      <c r="P82" s="38">
        <v>0</v>
      </c>
      <c r="Q82" s="38">
        <v>0</v>
      </c>
      <c r="R82" s="38">
        <v>0</v>
      </c>
      <c r="S82" s="38">
        <v>43</v>
      </c>
    </row>
    <row r="83" spans="1:54" x14ac:dyDescent="0.25">
      <c r="B83" s="38" t="s">
        <v>13</v>
      </c>
      <c r="C83" s="38">
        <v>0</v>
      </c>
      <c r="D83" s="38">
        <v>0</v>
      </c>
      <c r="E83" s="38">
        <v>0</v>
      </c>
      <c r="F83" s="38">
        <v>0</v>
      </c>
      <c r="G83" s="38">
        <v>2</v>
      </c>
      <c r="H83" s="38">
        <v>0</v>
      </c>
      <c r="I83" s="38">
        <v>0</v>
      </c>
      <c r="J83" s="38">
        <v>0</v>
      </c>
      <c r="K83" s="38">
        <v>0</v>
      </c>
      <c r="L83" s="38">
        <v>0</v>
      </c>
      <c r="M83" s="38">
        <v>2</v>
      </c>
      <c r="N83" s="38">
        <v>7</v>
      </c>
      <c r="O83" s="38">
        <v>24</v>
      </c>
      <c r="P83" s="38">
        <v>8</v>
      </c>
      <c r="Q83" s="38">
        <v>0</v>
      </c>
      <c r="R83" s="38">
        <v>0</v>
      </c>
      <c r="S83" s="38">
        <v>43</v>
      </c>
    </row>
    <row r="84" spans="1:54" x14ac:dyDescent="0.25">
      <c r="B84" s="38" t="s">
        <v>14</v>
      </c>
      <c r="C84" s="38">
        <v>0</v>
      </c>
      <c r="D84" s="38">
        <v>0</v>
      </c>
      <c r="E84" s="38">
        <v>0</v>
      </c>
      <c r="F84" s="38">
        <v>0</v>
      </c>
      <c r="G84" s="38">
        <v>1</v>
      </c>
      <c r="H84" s="38">
        <v>0</v>
      </c>
      <c r="I84" s="38">
        <v>0</v>
      </c>
      <c r="J84" s="38">
        <v>1</v>
      </c>
      <c r="K84" s="38">
        <v>21</v>
      </c>
      <c r="L84" s="38">
        <v>16</v>
      </c>
      <c r="M84" s="38">
        <v>3</v>
      </c>
      <c r="N84" s="38">
        <v>0</v>
      </c>
      <c r="O84" s="38">
        <v>0</v>
      </c>
      <c r="P84" s="38">
        <v>0</v>
      </c>
      <c r="Q84" s="38">
        <v>0</v>
      </c>
      <c r="R84" s="38">
        <v>1</v>
      </c>
      <c r="S84" s="38">
        <v>43</v>
      </c>
    </row>
    <row r="85" spans="1:54" x14ac:dyDescent="0.25">
      <c r="B85" s="38" t="s">
        <v>16</v>
      </c>
      <c r="C85" s="38">
        <v>0</v>
      </c>
      <c r="D85" s="38">
        <v>0</v>
      </c>
      <c r="E85" s="38">
        <v>0</v>
      </c>
      <c r="F85" s="38">
        <v>0</v>
      </c>
      <c r="G85" s="38">
        <v>0</v>
      </c>
      <c r="H85" s="38">
        <v>0</v>
      </c>
      <c r="I85" s="38">
        <v>0</v>
      </c>
      <c r="J85" s="38">
        <v>0</v>
      </c>
      <c r="K85" s="38">
        <v>0</v>
      </c>
      <c r="L85" s="38">
        <v>0</v>
      </c>
      <c r="M85" s="38">
        <v>2</v>
      </c>
      <c r="N85" s="38">
        <v>28</v>
      </c>
      <c r="O85" s="38">
        <v>7</v>
      </c>
      <c r="P85" s="38">
        <v>5</v>
      </c>
      <c r="Q85" s="38">
        <v>1</v>
      </c>
      <c r="R85" s="38">
        <v>0</v>
      </c>
      <c r="S85" s="38">
        <v>43</v>
      </c>
    </row>
    <row r="86" spans="1:54" x14ac:dyDescent="0.25">
      <c r="B86" s="38" t="s">
        <v>17</v>
      </c>
      <c r="C86" s="38">
        <v>0</v>
      </c>
      <c r="D86" s="38">
        <v>0</v>
      </c>
      <c r="E86" s="38">
        <v>38</v>
      </c>
      <c r="F86" s="38">
        <v>0</v>
      </c>
      <c r="G86" s="38">
        <v>1</v>
      </c>
      <c r="H86" s="38">
        <v>0</v>
      </c>
      <c r="I86" s="38">
        <v>0</v>
      </c>
      <c r="J86" s="38">
        <v>0</v>
      </c>
      <c r="K86" s="38">
        <v>2</v>
      </c>
      <c r="L86" s="38">
        <v>1</v>
      </c>
      <c r="M86" s="38">
        <v>1</v>
      </c>
      <c r="N86" s="38">
        <v>0</v>
      </c>
      <c r="O86" s="38">
        <v>0</v>
      </c>
      <c r="P86" s="38">
        <v>0</v>
      </c>
      <c r="Q86" s="38">
        <v>0</v>
      </c>
      <c r="R86" s="38">
        <v>0</v>
      </c>
      <c r="S86" s="38">
        <v>43</v>
      </c>
    </row>
    <row r="87" spans="1:54" x14ac:dyDescent="0.25">
      <c r="B87" s="38" t="s">
        <v>18</v>
      </c>
      <c r="C87" s="38">
        <v>0</v>
      </c>
      <c r="D87" s="38">
        <v>2</v>
      </c>
      <c r="E87" s="38">
        <v>0</v>
      </c>
      <c r="F87" s="38">
        <v>0</v>
      </c>
      <c r="G87" s="38">
        <v>1</v>
      </c>
      <c r="H87" s="38">
        <v>16</v>
      </c>
      <c r="I87" s="38">
        <v>24</v>
      </c>
      <c r="J87" s="38">
        <v>0</v>
      </c>
      <c r="K87" s="38">
        <v>0</v>
      </c>
      <c r="L87" s="38">
        <v>0</v>
      </c>
      <c r="M87" s="38">
        <v>0</v>
      </c>
      <c r="N87" s="38">
        <v>0</v>
      </c>
      <c r="O87" s="38">
        <v>0</v>
      </c>
      <c r="P87" s="38">
        <v>0</v>
      </c>
      <c r="Q87" s="38">
        <v>0</v>
      </c>
      <c r="R87" s="38">
        <v>0</v>
      </c>
      <c r="S87" s="38">
        <v>43</v>
      </c>
    </row>
    <row r="88" spans="1:54" x14ac:dyDescent="0.25">
      <c r="B88" s="38" t="s">
        <v>19</v>
      </c>
      <c r="C88" s="38">
        <v>0</v>
      </c>
      <c r="D88" s="38">
        <v>1</v>
      </c>
      <c r="E88" s="38">
        <v>0</v>
      </c>
      <c r="F88" s="38">
        <v>0</v>
      </c>
      <c r="G88" s="38">
        <v>3</v>
      </c>
      <c r="H88" s="38">
        <v>16</v>
      </c>
      <c r="I88" s="38">
        <v>21</v>
      </c>
      <c r="J88" s="38">
        <v>2</v>
      </c>
      <c r="K88" s="38">
        <v>0</v>
      </c>
      <c r="L88" s="38">
        <v>0</v>
      </c>
      <c r="M88" s="38">
        <v>0</v>
      </c>
      <c r="N88" s="38">
        <v>0</v>
      </c>
      <c r="O88" s="38">
        <v>0</v>
      </c>
      <c r="P88" s="38">
        <v>0</v>
      </c>
      <c r="Q88" s="38">
        <v>0</v>
      </c>
      <c r="R88" s="38">
        <v>0</v>
      </c>
      <c r="S88" s="38">
        <v>43</v>
      </c>
    </row>
    <row r="89" spans="1:54" x14ac:dyDescent="0.25">
      <c r="B89" s="38" t="s">
        <v>20</v>
      </c>
      <c r="C89" s="38">
        <v>0</v>
      </c>
      <c r="D89" s="38">
        <v>1</v>
      </c>
      <c r="E89" s="38">
        <v>1</v>
      </c>
      <c r="F89" s="38">
        <v>4</v>
      </c>
      <c r="G89" s="38">
        <v>28</v>
      </c>
      <c r="H89" s="38">
        <v>9</v>
      </c>
      <c r="I89" s="38">
        <v>0</v>
      </c>
      <c r="J89" s="38">
        <v>0</v>
      </c>
      <c r="K89" s="38">
        <v>0</v>
      </c>
      <c r="L89" s="38">
        <v>0</v>
      </c>
      <c r="M89" s="38">
        <v>0</v>
      </c>
      <c r="N89" s="38">
        <v>0</v>
      </c>
      <c r="O89" s="38">
        <v>0</v>
      </c>
      <c r="P89" s="38">
        <v>0</v>
      </c>
      <c r="Q89" s="38">
        <v>0</v>
      </c>
      <c r="R89" s="38">
        <v>0</v>
      </c>
      <c r="S89" s="38">
        <v>43</v>
      </c>
    </row>
    <row r="90" spans="1:54" x14ac:dyDescent="0.25">
      <c r="B90" s="38" t="s">
        <v>21</v>
      </c>
      <c r="C90" s="38">
        <v>0</v>
      </c>
      <c r="D90" s="38">
        <v>0</v>
      </c>
      <c r="E90" s="38">
        <v>5</v>
      </c>
      <c r="F90" s="38">
        <v>0</v>
      </c>
      <c r="G90" s="38">
        <v>6</v>
      </c>
      <c r="H90" s="38">
        <v>1</v>
      </c>
      <c r="I90" s="38">
        <v>3</v>
      </c>
      <c r="J90" s="38">
        <v>3</v>
      </c>
      <c r="K90" s="38">
        <v>10</v>
      </c>
      <c r="L90" s="38">
        <v>12</v>
      </c>
      <c r="M90" s="38">
        <v>3</v>
      </c>
      <c r="N90" s="38">
        <v>0</v>
      </c>
      <c r="O90" s="38">
        <v>0</v>
      </c>
      <c r="P90" s="38">
        <v>0</v>
      </c>
      <c r="Q90" s="38">
        <v>0</v>
      </c>
      <c r="R90" s="38">
        <v>0</v>
      </c>
      <c r="S90" s="38">
        <v>43</v>
      </c>
    </row>
    <row r="91" spans="1:54" x14ac:dyDescent="0.25">
      <c r="B91" s="38" t="s">
        <v>26</v>
      </c>
      <c r="C91" s="38">
        <v>0</v>
      </c>
      <c r="D91" s="38">
        <v>0</v>
      </c>
      <c r="E91" s="38">
        <v>0</v>
      </c>
      <c r="F91" s="38">
        <v>0</v>
      </c>
      <c r="G91" s="38">
        <v>0</v>
      </c>
      <c r="H91" s="38">
        <v>4</v>
      </c>
      <c r="I91" s="38">
        <v>18</v>
      </c>
      <c r="J91" s="38">
        <v>10</v>
      </c>
      <c r="K91" s="38">
        <v>9</v>
      </c>
      <c r="L91" s="38">
        <v>2</v>
      </c>
      <c r="M91" s="38">
        <v>0</v>
      </c>
      <c r="N91" s="38">
        <v>0</v>
      </c>
      <c r="O91" s="38">
        <v>0</v>
      </c>
      <c r="P91" s="38">
        <v>0</v>
      </c>
      <c r="Q91" s="38">
        <v>0</v>
      </c>
      <c r="R91" s="38">
        <v>0</v>
      </c>
      <c r="S91" s="38">
        <v>43</v>
      </c>
    </row>
    <row r="92" spans="1:54" x14ac:dyDescent="0.25">
      <c r="B92" s="38" t="s">
        <v>27</v>
      </c>
      <c r="C92" s="38">
        <v>0</v>
      </c>
      <c r="D92" s="38">
        <v>0</v>
      </c>
      <c r="E92" s="38">
        <v>0</v>
      </c>
      <c r="F92" s="38">
        <v>0</v>
      </c>
      <c r="G92" s="38">
        <v>0</v>
      </c>
      <c r="H92" s="38">
        <v>0</v>
      </c>
      <c r="I92" s="38">
        <v>13</v>
      </c>
      <c r="J92" s="38">
        <v>19</v>
      </c>
      <c r="K92" s="38">
        <v>8</v>
      </c>
      <c r="L92" s="38">
        <v>3</v>
      </c>
      <c r="M92" s="38">
        <v>0</v>
      </c>
      <c r="N92" s="38">
        <v>0</v>
      </c>
      <c r="O92" s="38">
        <v>0</v>
      </c>
      <c r="P92" s="38">
        <v>0</v>
      </c>
      <c r="Q92" s="38">
        <v>0</v>
      </c>
      <c r="R92" s="38">
        <v>0</v>
      </c>
      <c r="S92" s="38">
        <v>43</v>
      </c>
    </row>
    <row r="93" spans="1:54" x14ac:dyDescent="0.25">
      <c r="B93" s="38" t="s">
        <v>28</v>
      </c>
      <c r="C93" s="38">
        <v>0</v>
      </c>
      <c r="D93" s="38">
        <v>0</v>
      </c>
      <c r="E93" s="38">
        <v>0</v>
      </c>
      <c r="F93" s="38">
        <v>0</v>
      </c>
      <c r="G93" s="38">
        <v>0</v>
      </c>
      <c r="H93" s="38">
        <v>0</v>
      </c>
      <c r="I93" s="38">
        <v>5</v>
      </c>
      <c r="J93" s="38">
        <v>11</v>
      </c>
      <c r="K93" s="38">
        <v>10</v>
      </c>
      <c r="L93" s="38">
        <v>6</v>
      </c>
      <c r="M93" s="38">
        <v>2</v>
      </c>
      <c r="N93" s="38">
        <v>9</v>
      </c>
      <c r="O93" s="38">
        <v>0</v>
      </c>
      <c r="P93" s="38">
        <v>0</v>
      </c>
      <c r="Q93" s="38">
        <v>0</v>
      </c>
      <c r="R93" s="38">
        <v>0</v>
      </c>
      <c r="S93" s="38">
        <v>43</v>
      </c>
    </row>
    <row r="94" spans="1:54" x14ac:dyDescent="0.25">
      <c r="B94" s="38" t="s">
        <v>23</v>
      </c>
      <c r="C94" s="38">
        <v>0</v>
      </c>
      <c r="D94" s="38">
        <v>0</v>
      </c>
      <c r="E94" s="38">
        <v>0</v>
      </c>
      <c r="F94" s="38">
        <v>1</v>
      </c>
      <c r="G94" s="38">
        <v>0</v>
      </c>
      <c r="H94" s="38">
        <v>1</v>
      </c>
      <c r="I94" s="38">
        <v>1</v>
      </c>
      <c r="J94" s="38">
        <v>0</v>
      </c>
      <c r="K94" s="38">
        <v>3</v>
      </c>
      <c r="L94" s="38">
        <v>37</v>
      </c>
      <c r="M94" s="38">
        <v>0</v>
      </c>
      <c r="N94" s="38">
        <v>0</v>
      </c>
      <c r="O94" s="38">
        <v>0</v>
      </c>
      <c r="P94" s="38">
        <v>0</v>
      </c>
      <c r="Q94" s="38">
        <v>0</v>
      </c>
      <c r="R94" s="38">
        <v>0</v>
      </c>
      <c r="S94" s="38">
        <v>43</v>
      </c>
    </row>
    <row r="95" spans="1:54" s="38" customFormat="1" x14ac:dyDescent="0.25">
      <c r="A95"/>
      <c r="B95" s="38" t="s">
        <v>29</v>
      </c>
      <c r="C95" s="38">
        <v>0</v>
      </c>
      <c r="D95" s="38">
        <v>0</v>
      </c>
      <c r="E95" s="38">
        <v>1</v>
      </c>
      <c r="F95" s="38">
        <v>0</v>
      </c>
      <c r="G95" s="38">
        <v>1</v>
      </c>
      <c r="H95" s="38">
        <v>9</v>
      </c>
      <c r="I95" s="38">
        <v>16</v>
      </c>
      <c r="J95" s="38">
        <v>14</v>
      </c>
      <c r="K95" s="38">
        <v>1</v>
      </c>
      <c r="L95" s="38">
        <v>0</v>
      </c>
      <c r="M95" s="38">
        <v>0</v>
      </c>
      <c r="N95" s="38">
        <v>1</v>
      </c>
      <c r="O95" s="38">
        <v>0</v>
      </c>
      <c r="P95" s="38">
        <v>0</v>
      </c>
      <c r="Q95" s="38">
        <v>0</v>
      </c>
      <c r="R95" s="38">
        <v>0</v>
      </c>
      <c r="S95" s="38">
        <v>43</v>
      </c>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row>
    <row r="96" spans="1:54" x14ac:dyDescent="0.25">
      <c r="B96" s="38" t="s">
        <v>30</v>
      </c>
      <c r="C96" s="38">
        <v>0</v>
      </c>
      <c r="D96" s="38">
        <v>0</v>
      </c>
      <c r="E96" s="38">
        <v>0</v>
      </c>
      <c r="F96" s="38">
        <v>0</v>
      </c>
      <c r="G96" s="38">
        <v>0</v>
      </c>
      <c r="H96" s="38">
        <v>5</v>
      </c>
      <c r="I96" s="38">
        <v>23</v>
      </c>
      <c r="J96" s="38">
        <v>14</v>
      </c>
      <c r="K96" s="38">
        <v>0</v>
      </c>
      <c r="L96" s="38">
        <v>0</v>
      </c>
      <c r="M96" s="38">
        <v>0</v>
      </c>
      <c r="N96" s="38">
        <v>1</v>
      </c>
      <c r="O96" s="38">
        <v>0</v>
      </c>
      <c r="P96" s="38">
        <v>0</v>
      </c>
      <c r="Q96" s="38">
        <v>0</v>
      </c>
      <c r="R96" s="38">
        <v>0</v>
      </c>
      <c r="S96" s="38">
        <v>43</v>
      </c>
    </row>
    <row r="97" spans="1:54" x14ac:dyDescent="0.25">
      <c r="B97" s="38" t="s">
        <v>31</v>
      </c>
      <c r="C97" s="38">
        <v>0</v>
      </c>
      <c r="D97" s="38">
        <v>0</v>
      </c>
      <c r="E97" s="38">
        <v>0</v>
      </c>
      <c r="F97" s="38">
        <v>39</v>
      </c>
      <c r="G97" s="38">
        <v>0</v>
      </c>
      <c r="H97" s="38">
        <v>3</v>
      </c>
      <c r="I97" s="38">
        <v>0</v>
      </c>
      <c r="J97" s="38">
        <v>0</v>
      </c>
      <c r="K97" s="38">
        <v>0</v>
      </c>
      <c r="L97" s="38">
        <v>0</v>
      </c>
      <c r="M97" s="38">
        <v>0</v>
      </c>
      <c r="N97" s="38">
        <v>0</v>
      </c>
      <c r="O97" s="38">
        <v>1</v>
      </c>
      <c r="P97" s="38">
        <v>0</v>
      </c>
      <c r="Q97" s="38">
        <v>0</v>
      </c>
      <c r="R97" s="38">
        <v>0</v>
      </c>
      <c r="S97" s="38">
        <v>43</v>
      </c>
    </row>
    <row r="98" spans="1:54" x14ac:dyDescent="0.25">
      <c r="B98" s="38" t="s">
        <v>22</v>
      </c>
      <c r="C98" s="38">
        <v>0</v>
      </c>
      <c r="D98" s="38">
        <v>33</v>
      </c>
      <c r="E98" s="38">
        <v>0</v>
      </c>
      <c r="F98" s="38">
        <v>3</v>
      </c>
      <c r="G98" s="38">
        <v>5</v>
      </c>
      <c r="H98" s="38">
        <v>1</v>
      </c>
      <c r="I98" s="38">
        <v>1</v>
      </c>
      <c r="J98" s="38">
        <v>0</v>
      </c>
      <c r="K98" s="38">
        <v>0</v>
      </c>
      <c r="L98" s="38">
        <v>0</v>
      </c>
      <c r="M98" s="38">
        <v>0</v>
      </c>
      <c r="N98" s="38">
        <v>0</v>
      </c>
      <c r="O98" s="38">
        <v>0</v>
      </c>
      <c r="P98" s="38">
        <v>0</v>
      </c>
      <c r="Q98" s="38">
        <v>0</v>
      </c>
      <c r="R98" s="38">
        <v>0</v>
      </c>
      <c r="S98" s="38">
        <v>43</v>
      </c>
    </row>
    <row r="99" spans="1:54" s="38" customFormat="1" x14ac:dyDescent="0.25">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row>
    <row r="100" spans="1:54" x14ac:dyDescent="0.25">
      <c r="A100" s="38" t="s">
        <v>103</v>
      </c>
      <c r="B100" s="38"/>
      <c r="C100" s="38"/>
      <c r="D100" s="38"/>
      <c r="E100" s="38"/>
      <c r="F100" s="38"/>
      <c r="G100" s="38"/>
      <c r="H100" s="38"/>
      <c r="I100" s="38"/>
      <c r="J100" s="38"/>
      <c r="K100" s="38"/>
      <c r="L100" s="38"/>
      <c r="M100" s="38"/>
      <c r="N100" s="38"/>
      <c r="O100" s="38"/>
      <c r="P100" s="38"/>
      <c r="Q100" s="38"/>
      <c r="R100" s="38"/>
      <c r="S100" s="38"/>
    </row>
    <row r="101" spans="1:54" x14ac:dyDescent="0.25">
      <c r="A101" s="38"/>
      <c r="B101" s="38" t="s">
        <v>0</v>
      </c>
      <c r="C101" s="38">
        <v>1.5625E-2</v>
      </c>
      <c r="D101" s="38">
        <v>3.125E-2</v>
      </c>
      <c r="E101" s="38">
        <v>6.25E-2</v>
      </c>
      <c r="F101" s="38">
        <v>0.125</v>
      </c>
      <c r="G101" s="38">
        <v>0.25</v>
      </c>
      <c r="H101" s="38">
        <v>0.5</v>
      </c>
      <c r="I101" s="38">
        <v>1</v>
      </c>
      <c r="J101" s="38">
        <v>2</v>
      </c>
      <c r="K101" s="38">
        <v>4</v>
      </c>
      <c r="L101" s="38">
        <v>8</v>
      </c>
      <c r="M101" s="38">
        <v>16</v>
      </c>
      <c r="N101" s="38">
        <v>32</v>
      </c>
      <c r="O101" s="38">
        <v>64</v>
      </c>
      <c r="P101" s="38">
        <v>128</v>
      </c>
      <c r="Q101" s="38">
        <v>256</v>
      </c>
      <c r="R101" s="38">
        <v>512</v>
      </c>
      <c r="S101" s="38" t="s">
        <v>1</v>
      </c>
    </row>
    <row r="102" spans="1:54" x14ac:dyDescent="0.25">
      <c r="A102" s="38"/>
      <c r="B102" s="38" t="s">
        <v>24</v>
      </c>
      <c r="C102" s="38">
        <v>0</v>
      </c>
      <c r="D102" s="38">
        <v>0</v>
      </c>
      <c r="E102" s="38">
        <v>0</v>
      </c>
      <c r="F102" s="38">
        <v>0</v>
      </c>
      <c r="G102" s="38">
        <v>0</v>
      </c>
      <c r="H102" s="38">
        <v>0</v>
      </c>
      <c r="I102" s="38">
        <v>0</v>
      </c>
      <c r="J102" s="38">
        <v>0</v>
      </c>
      <c r="K102" s="38">
        <v>1</v>
      </c>
      <c r="L102" s="38">
        <v>2</v>
      </c>
      <c r="M102" s="38">
        <v>0</v>
      </c>
      <c r="N102" s="38">
        <v>0</v>
      </c>
      <c r="O102" s="38">
        <v>0</v>
      </c>
      <c r="P102" s="38">
        <v>0</v>
      </c>
      <c r="Q102" s="38">
        <v>0</v>
      </c>
      <c r="R102" s="38">
        <v>0</v>
      </c>
      <c r="S102" s="38">
        <v>3</v>
      </c>
    </row>
    <row r="103" spans="1:54" x14ac:dyDescent="0.25">
      <c r="A103" s="38"/>
      <c r="B103" s="38" t="s">
        <v>25</v>
      </c>
      <c r="C103" s="38">
        <v>0</v>
      </c>
      <c r="D103" s="38">
        <v>0</v>
      </c>
      <c r="E103" s="38">
        <v>0</v>
      </c>
      <c r="F103" s="38">
        <v>0</v>
      </c>
      <c r="G103" s="38">
        <v>0</v>
      </c>
      <c r="H103" s="38">
        <v>0</v>
      </c>
      <c r="I103" s="38">
        <v>0</v>
      </c>
      <c r="J103" s="38">
        <v>0</v>
      </c>
      <c r="K103" s="38">
        <v>0</v>
      </c>
      <c r="L103" s="38">
        <v>0</v>
      </c>
      <c r="M103" s="38">
        <v>3</v>
      </c>
      <c r="N103" s="38">
        <v>0</v>
      </c>
      <c r="O103" s="38">
        <v>0</v>
      </c>
      <c r="P103" s="38">
        <v>0</v>
      </c>
      <c r="Q103" s="38">
        <v>0</v>
      </c>
      <c r="R103" s="38">
        <v>0</v>
      </c>
      <c r="S103" s="38">
        <v>3</v>
      </c>
    </row>
    <row r="104" spans="1:54" x14ac:dyDescent="0.25">
      <c r="A104" s="38"/>
      <c r="B104" s="38" t="s">
        <v>3</v>
      </c>
      <c r="C104" s="38">
        <v>0</v>
      </c>
      <c r="D104" s="38">
        <v>0</v>
      </c>
      <c r="E104" s="38">
        <v>0</v>
      </c>
      <c r="F104" s="38">
        <v>0</v>
      </c>
      <c r="G104" s="38">
        <v>0</v>
      </c>
      <c r="H104" s="38">
        <v>0</v>
      </c>
      <c r="I104" s="38">
        <v>0</v>
      </c>
      <c r="J104" s="38">
        <v>1</v>
      </c>
      <c r="K104" s="38">
        <v>0</v>
      </c>
      <c r="L104" s="38">
        <v>0</v>
      </c>
      <c r="M104" s="38">
        <v>1</v>
      </c>
      <c r="N104" s="38">
        <v>0</v>
      </c>
      <c r="O104" s="38">
        <v>1</v>
      </c>
      <c r="P104" s="38">
        <v>0</v>
      </c>
      <c r="Q104" s="38">
        <v>0</v>
      </c>
      <c r="R104" s="38">
        <v>0</v>
      </c>
      <c r="S104" s="38">
        <v>3</v>
      </c>
    </row>
    <row r="105" spans="1:54" x14ac:dyDescent="0.25">
      <c r="A105" s="38"/>
      <c r="B105" s="38" t="s">
        <v>5</v>
      </c>
      <c r="C105" s="38">
        <v>0</v>
      </c>
      <c r="D105" s="38">
        <v>0</v>
      </c>
      <c r="E105" s="38">
        <v>0</v>
      </c>
      <c r="F105" s="38">
        <v>0</v>
      </c>
      <c r="G105" s="38">
        <v>0</v>
      </c>
      <c r="H105" s="38">
        <v>0</v>
      </c>
      <c r="I105" s="38">
        <v>0</v>
      </c>
      <c r="J105" s="38">
        <v>0</v>
      </c>
      <c r="K105" s="38">
        <v>0</v>
      </c>
      <c r="L105" s="38">
        <v>0</v>
      </c>
      <c r="M105" s="38">
        <v>1</v>
      </c>
      <c r="N105" s="38">
        <v>0</v>
      </c>
      <c r="O105" s="38">
        <v>1</v>
      </c>
      <c r="P105" s="38">
        <v>1</v>
      </c>
      <c r="Q105" s="38">
        <v>0</v>
      </c>
      <c r="R105" s="38">
        <v>0</v>
      </c>
      <c r="S105" s="38">
        <v>3</v>
      </c>
    </row>
    <row r="106" spans="1:54" x14ac:dyDescent="0.25">
      <c r="A106" s="38"/>
      <c r="B106" s="38" t="s">
        <v>7</v>
      </c>
      <c r="C106" s="38">
        <v>0</v>
      </c>
      <c r="D106" s="38">
        <v>0</v>
      </c>
      <c r="E106" s="38">
        <v>0</v>
      </c>
      <c r="F106" s="38">
        <v>0</v>
      </c>
      <c r="G106" s="38">
        <v>0</v>
      </c>
      <c r="H106" s="38">
        <v>0</v>
      </c>
      <c r="I106" s="38">
        <v>0</v>
      </c>
      <c r="J106" s="38">
        <v>0</v>
      </c>
      <c r="K106" s="38">
        <v>1</v>
      </c>
      <c r="L106" s="38">
        <v>0</v>
      </c>
      <c r="M106" s="38">
        <v>2</v>
      </c>
      <c r="N106" s="38">
        <v>0</v>
      </c>
      <c r="O106" s="38">
        <v>0</v>
      </c>
      <c r="P106" s="38">
        <v>0</v>
      </c>
      <c r="Q106" s="38">
        <v>0</v>
      </c>
      <c r="R106" s="38">
        <v>0</v>
      </c>
      <c r="S106" s="38">
        <v>3</v>
      </c>
    </row>
    <row r="107" spans="1:54" x14ac:dyDescent="0.25">
      <c r="A107" s="38"/>
      <c r="B107" s="38" t="s">
        <v>9</v>
      </c>
      <c r="C107" s="38">
        <v>0</v>
      </c>
      <c r="D107" s="38">
        <v>0</v>
      </c>
      <c r="E107" s="38">
        <v>0</v>
      </c>
      <c r="F107" s="38">
        <v>0</v>
      </c>
      <c r="G107" s="38">
        <v>0</v>
      </c>
      <c r="H107" s="38">
        <v>0</v>
      </c>
      <c r="I107" s="38">
        <v>0</v>
      </c>
      <c r="J107" s="38">
        <v>0</v>
      </c>
      <c r="K107" s="38">
        <v>0</v>
      </c>
      <c r="L107" s="38">
        <v>0</v>
      </c>
      <c r="M107" s="38">
        <v>0</v>
      </c>
      <c r="N107" s="38">
        <v>0</v>
      </c>
      <c r="O107" s="38">
        <v>3</v>
      </c>
      <c r="P107" s="38">
        <v>0</v>
      </c>
      <c r="Q107" s="38">
        <v>0</v>
      </c>
      <c r="R107" s="38">
        <v>0</v>
      </c>
      <c r="S107" s="38">
        <v>3</v>
      </c>
    </row>
    <row r="108" spans="1:54" x14ac:dyDescent="0.25">
      <c r="A108" s="38"/>
      <c r="B108" s="38" t="s">
        <v>10</v>
      </c>
      <c r="C108" s="38">
        <v>0</v>
      </c>
      <c r="D108" s="38">
        <v>0</v>
      </c>
      <c r="E108" s="38">
        <v>0</v>
      </c>
      <c r="F108" s="38">
        <v>0</v>
      </c>
      <c r="G108" s="38">
        <v>0</v>
      </c>
      <c r="H108" s="38">
        <v>0</v>
      </c>
      <c r="I108" s="38">
        <v>0</v>
      </c>
      <c r="J108" s="38">
        <v>0</v>
      </c>
      <c r="K108" s="38">
        <v>1</v>
      </c>
      <c r="L108" s="38">
        <v>0</v>
      </c>
      <c r="M108" s="38">
        <v>1</v>
      </c>
      <c r="N108" s="38">
        <v>1</v>
      </c>
      <c r="O108" s="38">
        <v>0</v>
      </c>
      <c r="P108" s="38">
        <v>0</v>
      </c>
      <c r="Q108" s="38">
        <v>0</v>
      </c>
      <c r="R108" s="38">
        <v>0</v>
      </c>
      <c r="S108" s="38">
        <v>3</v>
      </c>
    </row>
    <row r="109" spans="1:54" x14ac:dyDescent="0.25">
      <c r="A109" s="38"/>
      <c r="B109" s="38" t="s">
        <v>11</v>
      </c>
      <c r="C109" s="38">
        <v>0</v>
      </c>
      <c r="D109" s="38">
        <v>0</v>
      </c>
      <c r="E109" s="38">
        <v>0</v>
      </c>
      <c r="F109" s="38">
        <v>0</v>
      </c>
      <c r="G109" s="38">
        <v>0</v>
      </c>
      <c r="H109" s="38">
        <v>0</v>
      </c>
      <c r="I109" s="38">
        <v>0</v>
      </c>
      <c r="J109" s="38">
        <v>0</v>
      </c>
      <c r="K109" s="38">
        <v>0</v>
      </c>
      <c r="L109" s="38">
        <v>0</v>
      </c>
      <c r="M109" s="38">
        <v>1</v>
      </c>
      <c r="N109" s="38">
        <v>2</v>
      </c>
      <c r="O109" s="38">
        <v>0</v>
      </c>
      <c r="P109" s="38">
        <v>0</v>
      </c>
      <c r="Q109" s="38">
        <v>0</v>
      </c>
      <c r="R109" s="38">
        <v>0</v>
      </c>
      <c r="S109" s="38">
        <v>3</v>
      </c>
    </row>
    <row r="110" spans="1:54" x14ac:dyDescent="0.25">
      <c r="A110" s="38"/>
      <c r="B110" s="38" t="s">
        <v>13</v>
      </c>
      <c r="C110" s="38">
        <v>0</v>
      </c>
      <c r="D110" s="38">
        <v>0</v>
      </c>
      <c r="E110" s="38">
        <v>0</v>
      </c>
      <c r="F110" s="38">
        <v>0</v>
      </c>
      <c r="G110" s="38">
        <v>0</v>
      </c>
      <c r="H110" s="38">
        <v>0</v>
      </c>
      <c r="I110" s="38">
        <v>0</v>
      </c>
      <c r="J110" s="38">
        <v>0</v>
      </c>
      <c r="K110" s="38">
        <v>1</v>
      </c>
      <c r="L110" s="38">
        <v>1</v>
      </c>
      <c r="M110" s="38">
        <v>0</v>
      </c>
      <c r="N110" s="38">
        <v>1</v>
      </c>
      <c r="O110" s="38">
        <v>0</v>
      </c>
      <c r="P110" s="38">
        <v>0</v>
      </c>
      <c r="Q110" s="38">
        <v>0</v>
      </c>
      <c r="R110" s="38">
        <v>0</v>
      </c>
      <c r="S110" s="38">
        <v>3</v>
      </c>
    </row>
    <row r="111" spans="1:54" x14ac:dyDescent="0.25">
      <c r="A111" s="38"/>
      <c r="B111" s="38" t="s">
        <v>14</v>
      </c>
      <c r="C111" s="38">
        <v>0</v>
      </c>
      <c r="D111" s="38">
        <v>0</v>
      </c>
      <c r="E111" s="38">
        <v>0</v>
      </c>
      <c r="F111" s="38">
        <v>0</v>
      </c>
      <c r="G111" s="38">
        <v>0</v>
      </c>
      <c r="H111" s="38">
        <v>0</v>
      </c>
      <c r="I111" s="38">
        <v>0</v>
      </c>
      <c r="J111" s="38">
        <v>1</v>
      </c>
      <c r="K111" s="38">
        <v>2</v>
      </c>
      <c r="L111" s="38">
        <v>0</v>
      </c>
      <c r="M111" s="38">
        <v>0</v>
      </c>
      <c r="N111" s="38">
        <v>0</v>
      </c>
      <c r="O111" s="38">
        <v>0</v>
      </c>
      <c r="P111" s="38">
        <v>0</v>
      </c>
      <c r="Q111" s="38">
        <v>0</v>
      </c>
      <c r="R111" s="38">
        <v>0</v>
      </c>
      <c r="S111" s="38">
        <v>3</v>
      </c>
    </row>
    <row r="112" spans="1:54" x14ac:dyDescent="0.25">
      <c r="A112" s="38"/>
      <c r="B112" s="38" t="s">
        <v>16</v>
      </c>
      <c r="C112" s="38">
        <v>0</v>
      </c>
      <c r="D112" s="38">
        <v>0</v>
      </c>
      <c r="E112" s="38">
        <v>0</v>
      </c>
      <c r="F112" s="38">
        <v>0</v>
      </c>
      <c r="G112" s="38">
        <v>0</v>
      </c>
      <c r="H112" s="38">
        <v>0</v>
      </c>
      <c r="I112" s="38">
        <v>0</v>
      </c>
      <c r="J112" s="38">
        <v>0</v>
      </c>
      <c r="K112" s="38">
        <v>0</v>
      </c>
      <c r="L112" s="38">
        <v>0</v>
      </c>
      <c r="M112" s="38">
        <v>1</v>
      </c>
      <c r="N112" s="38">
        <v>1</v>
      </c>
      <c r="O112" s="38">
        <v>1</v>
      </c>
      <c r="P112" s="38">
        <v>0</v>
      </c>
      <c r="Q112" s="38">
        <v>0</v>
      </c>
      <c r="R112" s="38">
        <v>0</v>
      </c>
      <c r="S112" s="38">
        <v>3</v>
      </c>
    </row>
    <row r="113" spans="1:54" x14ac:dyDescent="0.25">
      <c r="A113" s="38"/>
      <c r="B113" s="38" t="s">
        <v>17</v>
      </c>
      <c r="C113" s="38">
        <v>0</v>
      </c>
      <c r="D113" s="38">
        <v>0</v>
      </c>
      <c r="E113" s="38">
        <v>2</v>
      </c>
      <c r="F113" s="38">
        <v>0</v>
      </c>
      <c r="G113" s="38">
        <v>0</v>
      </c>
      <c r="H113" s="38">
        <v>0</v>
      </c>
      <c r="I113" s="38">
        <v>0</v>
      </c>
      <c r="J113" s="38">
        <v>1</v>
      </c>
      <c r="K113" s="38">
        <v>0</v>
      </c>
      <c r="L113" s="38">
        <v>0</v>
      </c>
      <c r="M113" s="38">
        <v>0</v>
      </c>
      <c r="N113" s="38">
        <v>0</v>
      </c>
      <c r="O113" s="38">
        <v>0</v>
      </c>
      <c r="P113" s="38">
        <v>0</v>
      </c>
      <c r="Q113" s="38">
        <v>0</v>
      </c>
      <c r="R113" s="38">
        <v>0</v>
      </c>
      <c r="S113" s="38">
        <v>3</v>
      </c>
    </row>
    <row r="114" spans="1:54" x14ac:dyDescent="0.25">
      <c r="A114" s="38"/>
      <c r="B114" s="38" t="s">
        <v>18</v>
      </c>
      <c r="C114" s="38">
        <v>0</v>
      </c>
      <c r="D114" s="38">
        <v>0</v>
      </c>
      <c r="E114" s="38">
        <v>0</v>
      </c>
      <c r="F114" s="38">
        <v>0</v>
      </c>
      <c r="G114" s="38">
        <v>0</v>
      </c>
      <c r="H114" s="38">
        <v>0</v>
      </c>
      <c r="I114" s="38">
        <v>1</v>
      </c>
      <c r="J114" s="38">
        <v>1</v>
      </c>
      <c r="K114" s="38">
        <v>0</v>
      </c>
      <c r="L114" s="38">
        <v>1</v>
      </c>
      <c r="M114" s="38">
        <v>0</v>
      </c>
      <c r="N114" s="38">
        <v>0</v>
      </c>
      <c r="O114" s="38">
        <v>0</v>
      </c>
      <c r="P114" s="38">
        <v>0</v>
      </c>
      <c r="Q114" s="38">
        <v>0</v>
      </c>
      <c r="R114" s="38">
        <v>0</v>
      </c>
      <c r="S114" s="38">
        <v>3</v>
      </c>
    </row>
    <row r="115" spans="1:54" x14ac:dyDescent="0.25">
      <c r="A115" s="38"/>
      <c r="B115" s="38" t="s">
        <v>19</v>
      </c>
      <c r="C115" s="38">
        <v>0</v>
      </c>
      <c r="D115" s="38">
        <v>0</v>
      </c>
      <c r="E115" s="38">
        <v>0</v>
      </c>
      <c r="F115" s="38">
        <v>0</v>
      </c>
      <c r="G115" s="38">
        <v>0</v>
      </c>
      <c r="H115" s="38">
        <v>0</v>
      </c>
      <c r="I115" s="38">
        <v>1</v>
      </c>
      <c r="J115" s="38">
        <v>1</v>
      </c>
      <c r="K115" s="38">
        <v>0</v>
      </c>
      <c r="L115" s="38">
        <v>0</v>
      </c>
      <c r="M115" s="38">
        <v>1</v>
      </c>
      <c r="N115" s="38">
        <v>0</v>
      </c>
      <c r="O115" s="38">
        <v>0</v>
      </c>
      <c r="P115" s="38">
        <v>0</v>
      </c>
      <c r="Q115" s="38">
        <v>0</v>
      </c>
      <c r="R115" s="38">
        <v>0</v>
      </c>
      <c r="S115" s="38">
        <v>3</v>
      </c>
    </row>
    <row r="116" spans="1:54" x14ac:dyDescent="0.25">
      <c r="A116" s="38"/>
      <c r="B116" s="38" t="s">
        <v>20</v>
      </c>
      <c r="C116" s="38">
        <v>0</v>
      </c>
      <c r="D116" s="38">
        <v>0</v>
      </c>
      <c r="E116" s="38">
        <v>0</v>
      </c>
      <c r="F116" s="38">
        <v>0</v>
      </c>
      <c r="G116" s="38">
        <v>0</v>
      </c>
      <c r="H116" s="38">
        <v>1</v>
      </c>
      <c r="I116" s="38">
        <v>1</v>
      </c>
      <c r="J116" s="38">
        <v>0</v>
      </c>
      <c r="K116" s="38">
        <v>0</v>
      </c>
      <c r="L116" s="38">
        <v>1</v>
      </c>
      <c r="M116" s="38">
        <v>0</v>
      </c>
      <c r="N116" s="38">
        <v>0</v>
      </c>
      <c r="O116" s="38">
        <v>0</v>
      </c>
      <c r="P116" s="38">
        <v>0</v>
      </c>
      <c r="Q116" s="38">
        <v>0</v>
      </c>
      <c r="R116" s="38">
        <v>0</v>
      </c>
      <c r="S116" s="38">
        <v>3</v>
      </c>
    </row>
    <row r="117" spans="1:54" x14ac:dyDescent="0.25">
      <c r="A117" s="38"/>
      <c r="B117" s="38" t="s">
        <v>21</v>
      </c>
      <c r="C117" s="38">
        <v>0</v>
      </c>
      <c r="D117" s="38">
        <v>0</v>
      </c>
      <c r="E117" s="38">
        <v>3</v>
      </c>
      <c r="F117" s="38">
        <v>0</v>
      </c>
      <c r="G117" s="38">
        <v>0</v>
      </c>
      <c r="H117" s="38">
        <v>0</v>
      </c>
      <c r="I117" s="38">
        <v>0</v>
      </c>
      <c r="J117" s="38">
        <v>0</v>
      </c>
      <c r="K117" s="38">
        <v>0</v>
      </c>
      <c r="L117" s="38">
        <v>0</v>
      </c>
      <c r="M117" s="38">
        <v>0</v>
      </c>
      <c r="N117" s="38">
        <v>0</v>
      </c>
      <c r="O117" s="38">
        <v>0</v>
      </c>
      <c r="P117" s="38">
        <v>0</v>
      </c>
      <c r="Q117" s="38">
        <v>0</v>
      </c>
      <c r="R117" s="38">
        <v>0</v>
      </c>
      <c r="S117" s="38">
        <v>3</v>
      </c>
    </row>
    <row r="118" spans="1:54" x14ac:dyDescent="0.25">
      <c r="A118" s="38"/>
      <c r="B118" s="38" t="s">
        <v>26</v>
      </c>
      <c r="C118" s="38">
        <v>0</v>
      </c>
      <c r="D118" s="38">
        <v>1</v>
      </c>
      <c r="E118" s="38">
        <v>0</v>
      </c>
      <c r="F118" s="38">
        <v>0</v>
      </c>
      <c r="G118" s="38">
        <v>0</v>
      </c>
      <c r="H118" s="38">
        <v>0</v>
      </c>
      <c r="I118" s="38">
        <v>0</v>
      </c>
      <c r="J118" s="38">
        <v>0</v>
      </c>
      <c r="K118" s="38">
        <v>2</v>
      </c>
      <c r="L118" s="38">
        <v>0</v>
      </c>
      <c r="M118" s="38">
        <v>0</v>
      </c>
      <c r="N118" s="38">
        <v>0</v>
      </c>
      <c r="O118" s="38">
        <v>0</v>
      </c>
      <c r="P118" s="38">
        <v>0</v>
      </c>
      <c r="Q118" s="38">
        <v>0</v>
      </c>
      <c r="R118" s="38">
        <v>0</v>
      </c>
      <c r="S118" s="38">
        <v>3</v>
      </c>
    </row>
    <row r="119" spans="1:54" x14ac:dyDescent="0.25">
      <c r="A119" s="38"/>
      <c r="B119" s="38" t="s">
        <v>27</v>
      </c>
      <c r="C119" s="38">
        <v>0</v>
      </c>
      <c r="D119" s="38">
        <v>0</v>
      </c>
      <c r="E119" s="38">
        <v>0</v>
      </c>
      <c r="F119" s="38">
        <v>0</v>
      </c>
      <c r="G119" s="38">
        <v>0</v>
      </c>
      <c r="H119" s="38">
        <v>0</v>
      </c>
      <c r="I119" s="38">
        <v>0</v>
      </c>
      <c r="J119" s="38">
        <v>0</v>
      </c>
      <c r="K119" s="38">
        <v>2</v>
      </c>
      <c r="L119" s="38">
        <v>1</v>
      </c>
      <c r="M119" s="38">
        <v>0</v>
      </c>
      <c r="N119" s="38">
        <v>0</v>
      </c>
      <c r="O119" s="38">
        <v>0</v>
      </c>
      <c r="P119" s="38">
        <v>0</v>
      </c>
      <c r="Q119" s="38">
        <v>0</v>
      </c>
      <c r="R119" s="38">
        <v>0</v>
      </c>
      <c r="S119" s="38">
        <v>3</v>
      </c>
    </row>
    <row r="120" spans="1:54" x14ac:dyDescent="0.25">
      <c r="A120" s="38"/>
      <c r="B120" s="38" t="s">
        <v>28</v>
      </c>
      <c r="C120" s="38">
        <v>0</v>
      </c>
      <c r="D120" s="38">
        <v>0</v>
      </c>
      <c r="E120" s="38">
        <v>0</v>
      </c>
      <c r="F120" s="38">
        <v>0</v>
      </c>
      <c r="G120" s="38">
        <v>1</v>
      </c>
      <c r="H120" s="38">
        <v>0</v>
      </c>
      <c r="I120" s="38">
        <v>0</v>
      </c>
      <c r="J120" s="38">
        <v>1</v>
      </c>
      <c r="K120" s="38">
        <v>0</v>
      </c>
      <c r="L120" s="38">
        <v>0</v>
      </c>
      <c r="M120" s="38">
        <v>0</v>
      </c>
      <c r="N120" s="38">
        <v>1</v>
      </c>
      <c r="O120" s="38">
        <v>0</v>
      </c>
      <c r="P120" s="38">
        <v>0</v>
      </c>
      <c r="Q120" s="38">
        <v>0</v>
      </c>
      <c r="R120" s="38">
        <v>0</v>
      </c>
      <c r="S120" s="38">
        <v>3</v>
      </c>
    </row>
    <row r="121" spans="1:54" x14ac:dyDescent="0.25">
      <c r="A121" s="38"/>
      <c r="B121" s="38" t="s">
        <v>23</v>
      </c>
      <c r="C121" s="38">
        <v>0</v>
      </c>
      <c r="D121" s="38">
        <v>1</v>
      </c>
      <c r="E121" s="38">
        <v>0</v>
      </c>
      <c r="F121" s="38">
        <v>0</v>
      </c>
      <c r="G121" s="38">
        <v>1</v>
      </c>
      <c r="H121" s="38">
        <v>0</v>
      </c>
      <c r="I121" s="38">
        <v>0</v>
      </c>
      <c r="J121" s="38">
        <v>0</v>
      </c>
      <c r="K121" s="38">
        <v>0</v>
      </c>
      <c r="L121" s="38">
        <v>1</v>
      </c>
      <c r="M121" s="38">
        <v>0</v>
      </c>
      <c r="N121" s="38">
        <v>0</v>
      </c>
      <c r="O121" s="38">
        <v>0</v>
      </c>
      <c r="P121" s="38">
        <v>0</v>
      </c>
      <c r="Q121" s="38">
        <v>0</v>
      </c>
      <c r="R121" s="38">
        <v>0</v>
      </c>
      <c r="S121" s="38">
        <v>3</v>
      </c>
    </row>
    <row r="122" spans="1:54" x14ac:dyDescent="0.25">
      <c r="A122" s="38"/>
      <c r="B122" s="38" t="s">
        <v>29</v>
      </c>
      <c r="C122" s="38">
        <v>0</v>
      </c>
      <c r="D122" s="38">
        <v>0</v>
      </c>
      <c r="E122" s="38">
        <v>0</v>
      </c>
      <c r="F122" s="38">
        <v>0</v>
      </c>
      <c r="G122" s="38">
        <v>0</v>
      </c>
      <c r="H122" s="38">
        <v>1</v>
      </c>
      <c r="I122" s="38">
        <v>1</v>
      </c>
      <c r="J122" s="38">
        <v>1</v>
      </c>
      <c r="K122" s="38">
        <v>0</v>
      </c>
      <c r="L122" s="38">
        <v>0</v>
      </c>
      <c r="M122" s="38">
        <v>0</v>
      </c>
      <c r="N122" s="38">
        <v>0</v>
      </c>
      <c r="O122" s="38">
        <v>0</v>
      </c>
      <c r="P122" s="38">
        <v>0</v>
      </c>
      <c r="Q122" s="38">
        <v>0</v>
      </c>
      <c r="R122" s="38">
        <v>0</v>
      </c>
      <c r="S122" s="38">
        <v>3</v>
      </c>
    </row>
    <row r="123" spans="1:54" s="38" customFormat="1" x14ac:dyDescent="0.25">
      <c r="B123" s="38" t="s">
        <v>30</v>
      </c>
      <c r="C123" s="38">
        <v>0</v>
      </c>
      <c r="D123" s="38">
        <v>0</v>
      </c>
      <c r="E123" s="38">
        <v>0</v>
      </c>
      <c r="F123" s="38">
        <v>0</v>
      </c>
      <c r="G123" s="38">
        <v>1</v>
      </c>
      <c r="H123" s="38">
        <v>1</v>
      </c>
      <c r="I123" s="38">
        <v>0</v>
      </c>
      <c r="J123" s="38">
        <v>0</v>
      </c>
      <c r="K123" s="38">
        <v>0</v>
      </c>
      <c r="L123" s="38">
        <v>0</v>
      </c>
      <c r="M123" s="38">
        <v>0</v>
      </c>
      <c r="N123" s="38">
        <v>1</v>
      </c>
      <c r="O123" s="38">
        <v>0</v>
      </c>
      <c r="P123" s="38">
        <v>0</v>
      </c>
      <c r="Q123" s="38">
        <v>0</v>
      </c>
      <c r="R123" s="38">
        <v>0</v>
      </c>
      <c r="S123" s="38">
        <v>3</v>
      </c>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row>
    <row r="124" spans="1:54" x14ac:dyDescent="0.25">
      <c r="A124" s="38"/>
      <c r="B124" s="38" t="s">
        <v>31</v>
      </c>
      <c r="C124" s="38">
        <v>0</v>
      </c>
      <c r="D124" s="38">
        <v>0</v>
      </c>
      <c r="E124" s="38">
        <v>0</v>
      </c>
      <c r="F124" s="38">
        <v>2</v>
      </c>
      <c r="G124" s="38">
        <v>0</v>
      </c>
      <c r="H124" s="38">
        <v>0</v>
      </c>
      <c r="I124" s="38">
        <v>0</v>
      </c>
      <c r="J124" s="38">
        <v>0</v>
      </c>
      <c r="K124" s="38">
        <v>1</v>
      </c>
      <c r="L124" s="38">
        <v>0</v>
      </c>
      <c r="M124" s="38">
        <v>0</v>
      </c>
      <c r="N124" s="38">
        <v>0</v>
      </c>
      <c r="O124" s="38">
        <v>0</v>
      </c>
      <c r="P124" s="38">
        <v>0</v>
      </c>
      <c r="Q124" s="38">
        <v>0</v>
      </c>
      <c r="R124" s="38">
        <v>0</v>
      </c>
      <c r="S124" s="38">
        <v>3</v>
      </c>
    </row>
    <row r="125" spans="1:54" x14ac:dyDescent="0.25">
      <c r="A125" s="38"/>
      <c r="B125" s="38" t="s">
        <v>22</v>
      </c>
      <c r="C125" s="38">
        <v>0</v>
      </c>
      <c r="D125" s="38">
        <v>3</v>
      </c>
      <c r="E125" s="38">
        <v>0</v>
      </c>
      <c r="F125" s="38">
        <v>0</v>
      </c>
      <c r="G125" s="38">
        <v>0</v>
      </c>
      <c r="H125" s="38">
        <v>0</v>
      </c>
      <c r="I125" s="38">
        <v>0</v>
      </c>
      <c r="J125" s="38">
        <v>0</v>
      </c>
      <c r="K125" s="38">
        <v>0</v>
      </c>
      <c r="L125" s="38">
        <v>0</v>
      </c>
      <c r="M125" s="38">
        <v>0</v>
      </c>
      <c r="N125" s="38">
        <v>0</v>
      </c>
      <c r="O125" s="38">
        <v>0</v>
      </c>
      <c r="P125" s="38">
        <v>0</v>
      </c>
      <c r="Q125" s="38">
        <v>0</v>
      </c>
      <c r="R125" s="38">
        <v>0</v>
      </c>
      <c r="S125" s="38">
        <v>3</v>
      </c>
      <c r="U125" s="38"/>
      <c r="V125" s="38"/>
      <c r="W125" s="38"/>
      <c r="X125" s="38"/>
      <c r="Y125" s="38"/>
      <c r="Z125" s="38"/>
      <c r="AA125" s="38"/>
      <c r="AB125" s="38"/>
      <c r="AC125" s="38"/>
      <c r="AD125" s="38"/>
      <c r="AE125" s="38"/>
      <c r="AF125" s="38"/>
      <c r="AG125" s="38"/>
      <c r="AH125" s="38"/>
      <c r="AI125" s="38"/>
      <c r="AJ125" s="38"/>
      <c r="AK125" s="38"/>
      <c r="AL125" s="38"/>
    </row>
    <row r="126" spans="1:54" x14ac:dyDescent="0.25">
      <c r="U126" s="38"/>
      <c r="V126" s="38"/>
      <c r="W126" s="38"/>
      <c r="X126" s="38"/>
      <c r="Y126" s="38"/>
      <c r="Z126" s="38"/>
      <c r="AA126" s="38"/>
      <c r="AB126" s="38"/>
      <c r="AC126" s="38"/>
      <c r="AD126" s="38"/>
      <c r="AE126" s="38"/>
      <c r="AF126" s="38"/>
      <c r="AG126" s="38"/>
      <c r="AH126" s="38"/>
      <c r="AI126" s="38"/>
      <c r="AJ126" s="38"/>
      <c r="AK126" s="38"/>
      <c r="AL126" s="38"/>
    </row>
    <row r="127" spans="1:54" x14ac:dyDescent="0.25">
      <c r="A127" t="s">
        <v>76</v>
      </c>
      <c r="U127" s="38"/>
      <c r="V127" s="38"/>
      <c r="W127" s="38"/>
      <c r="X127" s="38"/>
      <c r="Y127" s="38"/>
      <c r="Z127" s="38"/>
      <c r="AA127" s="38"/>
      <c r="AB127" s="38"/>
      <c r="AC127" s="38"/>
      <c r="AD127" s="38"/>
      <c r="AE127" s="38"/>
      <c r="AF127" s="38"/>
      <c r="AG127" s="38"/>
      <c r="AH127" s="38"/>
      <c r="AI127" s="38"/>
      <c r="AJ127" s="38"/>
      <c r="AK127" s="38"/>
      <c r="AL127" s="38"/>
    </row>
    <row r="128" spans="1:54" x14ac:dyDescent="0.25">
      <c r="B128" s="38" t="s">
        <v>0</v>
      </c>
      <c r="C128" s="38">
        <v>1.5625E-2</v>
      </c>
      <c r="D128" s="38">
        <v>3.125E-2</v>
      </c>
      <c r="E128" s="38">
        <v>6.25E-2</v>
      </c>
      <c r="F128" s="38">
        <v>0.125</v>
      </c>
      <c r="G128" s="38">
        <v>0.25</v>
      </c>
      <c r="H128" s="38">
        <v>0.5</v>
      </c>
      <c r="I128" s="38">
        <v>1</v>
      </c>
      <c r="J128" s="38">
        <v>2</v>
      </c>
      <c r="K128" s="38">
        <v>4</v>
      </c>
      <c r="L128" s="38">
        <v>8</v>
      </c>
      <c r="M128" s="38">
        <v>16</v>
      </c>
      <c r="N128" s="38">
        <v>32</v>
      </c>
      <c r="O128" s="38">
        <v>64</v>
      </c>
      <c r="P128" s="38">
        <v>128</v>
      </c>
      <c r="Q128" s="38">
        <v>256</v>
      </c>
      <c r="R128" s="38">
        <v>512</v>
      </c>
      <c r="S128" s="38" t="s">
        <v>1</v>
      </c>
      <c r="U128" s="38"/>
      <c r="V128" s="38"/>
      <c r="W128" s="38"/>
      <c r="X128" s="38"/>
      <c r="Y128" s="38"/>
      <c r="Z128" s="38"/>
      <c r="AA128" s="38"/>
      <c r="AB128" s="38"/>
      <c r="AC128" s="38"/>
      <c r="AD128" s="38"/>
      <c r="AE128" s="38"/>
      <c r="AF128" s="38"/>
      <c r="AG128" s="38"/>
      <c r="AH128" s="38"/>
      <c r="AI128" s="38"/>
      <c r="AJ128" s="38"/>
      <c r="AK128" s="38"/>
      <c r="AL128" s="38"/>
    </row>
    <row r="129" spans="2:38" x14ac:dyDescent="0.25">
      <c r="B129" s="38" t="s">
        <v>2</v>
      </c>
      <c r="C129" s="38">
        <v>0</v>
      </c>
      <c r="D129" s="38">
        <v>0</v>
      </c>
      <c r="E129" s="38">
        <v>0</v>
      </c>
      <c r="F129" s="38">
        <v>0</v>
      </c>
      <c r="G129" s="38">
        <v>0</v>
      </c>
      <c r="H129" s="38">
        <v>1</v>
      </c>
      <c r="I129" s="38">
        <v>12</v>
      </c>
      <c r="J129" s="38">
        <v>69</v>
      </c>
      <c r="K129" s="38">
        <v>30</v>
      </c>
      <c r="L129" s="38">
        <v>6</v>
      </c>
      <c r="M129" s="38">
        <v>2</v>
      </c>
      <c r="N129" s="38">
        <v>3</v>
      </c>
      <c r="O129" s="38">
        <v>107</v>
      </c>
      <c r="P129" s="38">
        <v>0</v>
      </c>
      <c r="Q129" s="38">
        <v>0</v>
      </c>
      <c r="R129" s="38">
        <v>0</v>
      </c>
      <c r="S129" s="38">
        <v>230</v>
      </c>
      <c r="U129" s="38"/>
      <c r="V129" s="38"/>
      <c r="W129" s="38"/>
      <c r="X129" s="38"/>
      <c r="Y129" s="38"/>
      <c r="Z129" s="38"/>
      <c r="AA129" s="38"/>
      <c r="AB129" s="38"/>
      <c r="AC129" s="38"/>
      <c r="AD129" s="38"/>
      <c r="AE129" s="38"/>
      <c r="AF129" s="38"/>
      <c r="AG129" s="38"/>
      <c r="AH129" s="38"/>
      <c r="AI129" s="38"/>
      <c r="AJ129" s="38"/>
      <c r="AK129" s="38"/>
      <c r="AL129" s="38"/>
    </row>
    <row r="130" spans="2:38" x14ac:dyDescent="0.25">
      <c r="B130" s="38" t="s">
        <v>3</v>
      </c>
      <c r="C130" s="38">
        <v>0</v>
      </c>
      <c r="D130" s="38">
        <v>0</v>
      </c>
      <c r="E130" s="38">
        <v>0</v>
      </c>
      <c r="F130" s="38">
        <v>6</v>
      </c>
      <c r="G130" s="38">
        <v>0</v>
      </c>
      <c r="H130" s="38">
        <v>20</v>
      </c>
      <c r="I130" s="38">
        <v>72</v>
      </c>
      <c r="J130" s="38">
        <v>28</v>
      </c>
      <c r="K130" s="38">
        <v>20</v>
      </c>
      <c r="L130" s="38">
        <v>21</v>
      </c>
      <c r="M130" s="38">
        <v>15</v>
      </c>
      <c r="N130" s="38">
        <v>10</v>
      </c>
      <c r="O130" s="38">
        <v>38</v>
      </c>
      <c r="P130" s="38">
        <v>0</v>
      </c>
      <c r="Q130" s="38">
        <v>0</v>
      </c>
      <c r="R130" s="38">
        <v>0</v>
      </c>
      <c r="S130" s="38">
        <v>230</v>
      </c>
      <c r="U130" s="38"/>
      <c r="V130" s="38"/>
      <c r="W130" s="38"/>
      <c r="X130" s="38"/>
      <c r="Y130" s="38"/>
      <c r="Z130" s="38"/>
      <c r="AA130" s="38"/>
      <c r="AB130" s="38"/>
      <c r="AC130" s="38"/>
      <c r="AD130" s="38"/>
      <c r="AE130" s="38"/>
      <c r="AF130" s="38"/>
      <c r="AG130" s="38"/>
      <c r="AH130" s="38"/>
      <c r="AI130" s="38"/>
      <c r="AJ130" s="38"/>
      <c r="AK130" s="38"/>
      <c r="AL130" s="38"/>
    </row>
    <row r="131" spans="2:38" x14ac:dyDescent="0.25">
      <c r="B131" s="38" t="s">
        <v>4</v>
      </c>
      <c r="C131" s="38">
        <v>0</v>
      </c>
      <c r="D131" s="38">
        <v>0</v>
      </c>
      <c r="E131" s="38">
        <v>0</v>
      </c>
      <c r="F131" s="38">
        <v>0</v>
      </c>
      <c r="G131" s="38">
        <v>26</v>
      </c>
      <c r="H131" s="38">
        <v>0</v>
      </c>
      <c r="I131" s="38">
        <v>62</v>
      </c>
      <c r="J131" s="38">
        <v>34</v>
      </c>
      <c r="K131" s="38">
        <v>3</v>
      </c>
      <c r="L131" s="38">
        <v>14</v>
      </c>
      <c r="M131" s="38">
        <v>20</v>
      </c>
      <c r="N131" s="38">
        <v>15</v>
      </c>
      <c r="O131" s="38">
        <v>18</v>
      </c>
      <c r="P131" s="38">
        <v>38</v>
      </c>
      <c r="Q131" s="38">
        <v>0</v>
      </c>
      <c r="R131" s="38">
        <v>0</v>
      </c>
      <c r="S131" s="38">
        <v>230</v>
      </c>
      <c r="U131" s="38"/>
      <c r="V131" s="38"/>
      <c r="W131" s="38"/>
      <c r="X131" s="38"/>
      <c r="Y131" s="38"/>
      <c r="Z131" s="38"/>
      <c r="AA131" s="38"/>
      <c r="AB131" s="38"/>
      <c r="AC131" s="38"/>
      <c r="AD131" s="38"/>
      <c r="AE131" s="38"/>
      <c r="AF131" s="38"/>
      <c r="AG131" s="38"/>
      <c r="AH131" s="38"/>
      <c r="AI131" s="38"/>
      <c r="AJ131" s="38"/>
      <c r="AK131" s="38"/>
      <c r="AL131" s="38"/>
    </row>
    <row r="132" spans="2:38" x14ac:dyDescent="0.25">
      <c r="B132" s="38" t="s">
        <v>5</v>
      </c>
      <c r="C132" s="38">
        <v>0</v>
      </c>
      <c r="D132" s="38">
        <v>0</v>
      </c>
      <c r="E132" s="38">
        <v>0</v>
      </c>
      <c r="F132" s="38">
        <v>0</v>
      </c>
      <c r="G132" s="38">
        <v>70</v>
      </c>
      <c r="H132" s="38">
        <v>0</v>
      </c>
      <c r="I132" s="38">
        <v>111</v>
      </c>
      <c r="J132" s="38">
        <v>39</v>
      </c>
      <c r="K132" s="38">
        <v>8</v>
      </c>
      <c r="L132" s="38">
        <v>2</v>
      </c>
      <c r="M132" s="38">
        <v>0</v>
      </c>
      <c r="N132" s="38">
        <v>0</v>
      </c>
      <c r="O132" s="38">
        <v>0</v>
      </c>
      <c r="P132" s="38">
        <v>0</v>
      </c>
      <c r="Q132" s="38">
        <v>0</v>
      </c>
      <c r="R132" s="38">
        <v>0</v>
      </c>
      <c r="S132" s="38">
        <v>230</v>
      </c>
      <c r="U132" s="38"/>
      <c r="V132" s="38"/>
      <c r="W132" s="38"/>
      <c r="X132" s="38"/>
      <c r="Y132" s="38"/>
      <c r="Z132" s="38"/>
      <c r="AA132" s="38"/>
      <c r="AB132" s="38"/>
      <c r="AC132" s="38"/>
      <c r="AD132" s="38"/>
      <c r="AE132" s="38"/>
      <c r="AF132" s="38"/>
      <c r="AG132" s="38"/>
      <c r="AH132" s="38"/>
      <c r="AI132" s="38"/>
      <c r="AJ132" s="38"/>
      <c r="AK132" s="38"/>
      <c r="AL132" s="38"/>
    </row>
    <row r="133" spans="2:38" x14ac:dyDescent="0.25">
      <c r="B133" s="38" t="s">
        <v>6</v>
      </c>
      <c r="C133" s="38">
        <v>0</v>
      </c>
      <c r="D133" s="38">
        <v>0</v>
      </c>
      <c r="E133" s="38">
        <v>0</v>
      </c>
      <c r="F133" s="38">
        <v>203</v>
      </c>
      <c r="G133" s="38">
        <v>0</v>
      </c>
      <c r="H133" s="38">
        <v>6</v>
      </c>
      <c r="I133" s="38">
        <v>6</v>
      </c>
      <c r="J133" s="38">
        <v>0</v>
      </c>
      <c r="K133" s="38">
        <v>3</v>
      </c>
      <c r="L133" s="38">
        <v>1</v>
      </c>
      <c r="M133" s="38">
        <v>6</v>
      </c>
      <c r="N133" s="38">
        <v>4</v>
      </c>
      <c r="O133" s="38">
        <v>0</v>
      </c>
      <c r="P133" s="38">
        <v>0</v>
      </c>
      <c r="Q133" s="38">
        <v>0</v>
      </c>
      <c r="R133" s="38">
        <v>0</v>
      </c>
      <c r="S133" s="38">
        <v>229</v>
      </c>
      <c r="U133" s="38"/>
      <c r="V133" s="38"/>
      <c r="W133" s="38"/>
      <c r="X133" s="38"/>
      <c r="Y133" s="38"/>
      <c r="Z133" s="38"/>
      <c r="AA133" s="38"/>
      <c r="AB133" s="38"/>
      <c r="AC133" s="38"/>
      <c r="AD133" s="38"/>
      <c r="AE133" s="38"/>
      <c r="AF133" s="38"/>
      <c r="AG133" s="38"/>
      <c r="AH133" s="38"/>
      <c r="AI133" s="38"/>
      <c r="AJ133" s="38"/>
      <c r="AK133" s="38"/>
      <c r="AL133" s="38"/>
    </row>
    <row r="134" spans="2:38" x14ac:dyDescent="0.25">
      <c r="B134" s="38" t="s">
        <v>7</v>
      </c>
      <c r="C134" s="38">
        <v>0</v>
      </c>
      <c r="D134" s="38">
        <v>176</v>
      </c>
      <c r="E134" s="38">
        <v>0</v>
      </c>
      <c r="F134" s="38">
        <v>32</v>
      </c>
      <c r="G134" s="38">
        <v>6</v>
      </c>
      <c r="H134" s="38">
        <v>2</v>
      </c>
      <c r="I134" s="38">
        <v>4</v>
      </c>
      <c r="J134" s="38">
        <v>0</v>
      </c>
      <c r="K134" s="38">
        <v>0</v>
      </c>
      <c r="L134" s="38">
        <v>0</v>
      </c>
      <c r="M134" s="38">
        <v>10</v>
      </c>
      <c r="N134" s="38">
        <v>0</v>
      </c>
      <c r="O134" s="38">
        <v>0</v>
      </c>
      <c r="P134" s="38">
        <v>0</v>
      </c>
      <c r="Q134" s="38">
        <v>0</v>
      </c>
      <c r="R134" s="38">
        <v>0</v>
      </c>
      <c r="S134" s="38">
        <v>230</v>
      </c>
      <c r="U134" s="38"/>
      <c r="V134" s="38"/>
      <c r="W134" s="38"/>
      <c r="X134" s="38"/>
      <c r="Y134" s="38"/>
      <c r="Z134" s="38"/>
      <c r="AA134" s="38"/>
      <c r="AB134" s="38"/>
      <c r="AC134" s="38"/>
      <c r="AD134" s="38"/>
      <c r="AE134" s="38"/>
      <c r="AF134" s="38"/>
      <c r="AG134" s="38"/>
      <c r="AH134" s="38"/>
      <c r="AI134" s="38"/>
      <c r="AJ134" s="38"/>
      <c r="AK134" s="38"/>
      <c r="AL134" s="38"/>
    </row>
    <row r="135" spans="2:38" x14ac:dyDescent="0.25">
      <c r="B135" s="38" t="s">
        <v>8</v>
      </c>
      <c r="C135" s="38">
        <v>0</v>
      </c>
      <c r="D135" s="38">
        <v>0</v>
      </c>
      <c r="E135" s="38">
        <v>0</v>
      </c>
      <c r="F135" s="38">
        <v>201</v>
      </c>
      <c r="G135" s="38">
        <v>0</v>
      </c>
      <c r="H135" s="38">
        <v>12</v>
      </c>
      <c r="I135" s="38">
        <v>4</v>
      </c>
      <c r="J135" s="38">
        <v>1</v>
      </c>
      <c r="K135" s="38">
        <v>5</v>
      </c>
      <c r="L135" s="38">
        <v>3</v>
      </c>
      <c r="M135" s="38">
        <v>3</v>
      </c>
      <c r="N135" s="38">
        <v>1</v>
      </c>
      <c r="O135" s="38">
        <v>0</v>
      </c>
      <c r="P135" s="38">
        <v>0</v>
      </c>
      <c r="Q135" s="38">
        <v>0</v>
      </c>
      <c r="R135" s="38">
        <v>0</v>
      </c>
      <c r="S135" s="38">
        <v>230</v>
      </c>
      <c r="U135" s="38"/>
      <c r="V135" s="38"/>
      <c r="W135" s="38"/>
      <c r="X135" s="38"/>
      <c r="Y135" s="38"/>
      <c r="Z135" s="38"/>
      <c r="AA135" s="38"/>
      <c r="AB135" s="38"/>
      <c r="AC135" s="38"/>
      <c r="AD135" s="38"/>
      <c r="AE135" s="38"/>
      <c r="AF135" s="38"/>
      <c r="AG135" s="38"/>
      <c r="AH135" s="38"/>
      <c r="AI135" s="38"/>
      <c r="AJ135" s="38"/>
      <c r="AK135" s="38"/>
      <c r="AL135" s="38"/>
    </row>
    <row r="136" spans="2:38" x14ac:dyDescent="0.25">
      <c r="B136" s="38" t="s">
        <v>9</v>
      </c>
      <c r="C136" s="38">
        <v>0</v>
      </c>
      <c r="D136" s="38">
        <v>0</v>
      </c>
      <c r="E136" s="38">
        <v>0</v>
      </c>
      <c r="F136" s="38">
        <v>1</v>
      </c>
      <c r="G136" s="38">
        <v>0</v>
      </c>
      <c r="H136" s="38">
        <v>1</v>
      </c>
      <c r="I136" s="38">
        <v>12</v>
      </c>
      <c r="J136" s="38">
        <v>81</v>
      </c>
      <c r="K136" s="38">
        <v>100</v>
      </c>
      <c r="L136" s="38">
        <v>19</v>
      </c>
      <c r="M136" s="38">
        <v>4</v>
      </c>
      <c r="N136" s="38">
        <v>2</v>
      </c>
      <c r="O136" s="38">
        <v>10</v>
      </c>
      <c r="P136" s="38">
        <v>0</v>
      </c>
      <c r="Q136" s="38">
        <v>0</v>
      </c>
      <c r="R136" s="38">
        <v>0</v>
      </c>
      <c r="S136" s="38">
        <v>230</v>
      </c>
      <c r="U136" s="38"/>
      <c r="V136" s="38"/>
      <c r="W136" s="38"/>
      <c r="X136" s="38"/>
      <c r="Y136" s="38"/>
      <c r="Z136" s="38"/>
      <c r="AA136" s="38"/>
      <c r="AB136" s="38"/>
      <c r="AC136" s="38"/>
      <c r="AD136" s="38"/>
      <c r="AE136" s="38"/>
      <c r="AF136" s="38"/>
      <c r="AG136" s="38"/>
      <c r="AH136" s="38"/>
      <c r="AI136" s="38"/>
      <c r="AJ136" s="38"/>
      <c r="AK136" s="38"/>
      <c r="AL136" s="38"/>
    </row>
    <row r="137" spans="2:38" x14ac:dyDescent="0.25">
      <c r="B137" s="38" t="s">
        <v>10</v>
      </c>
      <c r="C137" s="38">
        <v>0</v>
      </c>
      <c r="D137" s="38">
        <v>0</v>
      </c>
      <c r="E137" s="38">
        <v>170</v>
      </c>
      <c r="F137" s="38">
        <v>0</v>
      </c>
      <c r="G137" s="38">
        <v>49</v>
      </c>
      <c r="H137" s="38">
        <v>9</v>
      </c>
      <c r="I137" s="38">
        <v>2</v>
      </c>
      <c r="J137" s="38">
        <v>0</v>
      </c>
      <c r="K137" s="38">
        <v>0</v>
      </c>
      <c r="L137" s="38">
        <v>0</v>
      </c>
      <c r="M137" s="38">
        <v>0</v>
      </c>
      <c r="N137" s="38">
        <v>0</v>
      </c>
      <c r="O137" s="38">
        <v>0</v>
      </c>
      <c r="P137" s="38">
        <v>0</v>
      </c>
      <c r="Q137" s="38">
        <v>0</v>
      </c>
      <c r="R137" s="38">
        <v>0</v>
      </c>
      <c r="S137" s="38">
        <v>230</v>
      </c>
      <c r="U137" s="38"/>
      <c r="V137" s="38"/>
      <c r="W137" s="38"/>
      <c r="X137" s="38"/>
      <c r="Y137" s="38"/>
      <c r="Z137" s="38"/>
      <c r="AA137" s="38"/>
      <c r="AB137" s="38"/>
      <c r="AC137" s="38"/>
      <c r="AD137" s="38"/>
      <c r="AE137" s="38"/>
      <c r="AF137" s="38"/>
      <c r="AG137" s="38"/>
      <c r="AH137" s="38"/>
      <c r="AI137" s="38"/>
      <c r="AJ137" s="38"/>
      <c r="AK137" s="38"/>
      <c r="AL137" s="38"/>
    </row>
    <row r="138" spans="2:38" x14ac:dyDescent="0.25">
      <c r="B138" s="38" t="s">
        <v>11</v>
      </c>
      <c r="C138" s="38">
        <v>0</v>
      </c>
      <c r="D138" s="38">
        <v>0</v>
      </c>
      <c r="E138" s="38">
        <v>230</v>
      </c>
      <c r="F138" s="38">
        <v>0</v>
      </c>
      <c r="G138" s="38">
        <v>0</v>
      </c>
      <c r="H138" s="38">
        <v>0</v>
      </c>
      <c r="I138" s="38">
        <v>0</v>
      </c>
      <c r="J138" s="38">
        <v>0</v>
      </c>
      <c r="K138" s="38">
        <v>0</v>
      </c>
      <c r="L138" s="38">
        <v>0</v>
      </c>
      <c r="M138" s="38">
        <v>0</v>
      </c>
      <c r="N138" s="38">
        <v>0</v>
      </c>
      <c r="O138" s="38">
        <v>0</v>
      </c>
      <c r="P138" s="38">
        <v>0</v>
      </c>
      <c r="Q138" s="38">
        <v>0</v>
      </c>
      <c r="R138" s="38">
        <v>0</v>
      </c>
      <c r="S138" s="38">
        <v>230</v>
      </c>
      <c r="U138" s="38"/>
      <c r="V138" s="38"/>
      <c r="W138" s="38"/>
      <c r="X138" s="38"/>
      <c r="Y138" s="38"/>
      <c r="Z138" s="38"/>
      <c r="AA138" s="38"/>
      <c r="AB138" s="38"/>
      <c r="AC138" s="38"/>
      <c r="AD138" s="38"/>
      <c r="AE138" s="38"/>
      <c r="AF138" s="38"/>
      <c r="AG138" s="38"/>
      <c r="AH138" s="38"/>
      <c r="AI138" s="38"/>
      <c r="AJ138" s="38"/>
      <c r="AK138" s="38"/>
      <c r="AL138" s="38"/>
    </row>
    <row r="139" spans="2:38" x14ac:dyDescent="0.25">
      <c r="B139" s="38" t="s">
        <v>12</v>
      </c>
      <c r="C139" s="38">
        <v>0</v>
      </c>
      <c r="D139" s="38">
        <v>1</v>
      </c>
      <c r="E139" s="38">
        <v>0</v>
      </c>
      <c r="F139" s="38">
        <v>15</v>
      </c>
      <c r="G139" s="38">
        <v>147</v>
      </c>
      <c r="H139" s="38">
        <v>47</v>
      </c>
      <c r="I139" s="38">
        <v>9</v>
      </c>
      <c r="J139" s="38">
        <v>8</v>
      </c>
      <c r="K139" s="38">
        <v>0</v>
      </c>
      <c r="L139" s="38">
        <v>1</v>
      </c>
      <c r="M139" s="38">
        <v>1</v>
      </c>
      <c r="N139" s="38">
        <v>0</v>
      </c>
      <c r="O139" s="38">
        <v>0</v>
      </c>
      <c r="P139" s="38">
        <v>0</v>
      </c>
      <c r="Q139" s="38">
        <v>0</v>
      </c>
      <c r="R139" s="38">
        <v>0</v>
      </c>
      <c r="S139" s="38">
        <v>229</v>
      </c>
      <c r="U139" s="38"/>
      <c r="V139" s="38"/>
      <c r="W139" s="38"/>
      <c r="X139" s="38"/>
      <c r="Y139" s="38"/>
      <c r="Z139" s="38"/>
      <c r="AA139" s="38"/>
      <c r="AB139" s="38"/>
      <c r="AC139" s="38"/>
      <c r="AD139" s="38"/>
      <c r="AE139" s="38"/>
      <c r="AF139" s="38"/>
      <c r="AG139" s="38"/>
      <c r="AH139" s="38"/>
      <c r="AI139" s="38"/>
      <c r="AJ139" s="38"/>
      <c r="AK139" s="38"/>
      <c r="AL139" s="38"/>
    </row>
    <row r="140" spans="2:38" x14ac:dyDescent="0.25">
      <c r="B140" s="38" t="s">
        <v>13</v>
      </c>
      <c r="C140" s="38">
        <v>0</v>
      </c>
      <c r="D140" s="38">
        <v>0</v>
      </c>
      <c r="E140" s="38">
        <v>0</v>
      </c>
      <c r="F140" s="38">
        <v>0</v>
      </c>
      <c r="G140" s="38">
        <v>135</v>
      </c>
      <c r="H140" s="38">
        <v>0</v>
      </c>
      <c r="I140" s="38">
        <v>78</v>
      </c>
      <c r="J140" s="38">
        <v>13</v>
      </c>
      <c r="K140" s="38">
        <v>3</v>
      </c>
      <c r="L140" s="38">
        <v>0</v>
      </c>
      <c r="M140" s="38">
        <v>0</v>
      </c>
      <c r="N140" s="38">
        <v>0</v>
      </c>
      <c r="O140" s="38">
        <v>0</v>
      </c>
      <c r="P140" s="38">
        <v>0</v>
      </c>
      <c r="Q140" s="38">
        <v>0</v>
      </c>
      <c r="R140" s="38">
        <v>0</v>
      </c>
      <c r="S140" s="38">
        <v>229</v>
      </c>
      <c r="U140" s="38"/>
      <c r="V140" s="38"/>
      <c r="W140" s="38"/>
      <c r="X140" s="38"/>
      <c r="Y140" s="38"/>
      <c r="Z140" s="38"/>
      <c r="AA140" s="38"/>
      <c r="AB140" s="38"/>
      <c r="AC140" s="38"/>
      <c r="AD140" s="38"/>
      <c r="AE140" s="38"/>
      <c r="AF140" s="38"/>
      <c r="AG140" s="38"/>
      <c r="AH140" s="38"/>
      <c r="AI140" s="38"/>
      <c r="AJ140" s="38"/>
      <c r="AK140" s="38"/>
      <c r="AL140" s="38"/>
    </row>
    <row r="141" spans="2:38" x14ac:dyDescent="0.25">
      <c r="B141" s="38" t="s">
        <v>14</v>
      </c>
      <c r="C141" s="38">
        <v>0</v>
      </c>
      <c r="D141" s="38">
        <v>0</v>
      </c>
      <c r="E141" s="38">
        <v>7</v>
      </c>
      <c r="F141" s="38">
        <v>0</v>
      </c>
      <c r="G141" s="38">
        <v>146</v>
      </c>
      <c r="H141" s="38">
        <v>58</v>
      </c>
      <c r="I141" s="38">
        <v>6</v>
      </c>
      <c r="J141" s="38">
        <v>1</v>
      </c>
      <c r="K141" s="38">
        <v>1</v>
      </c>
      <c r="L141" s="38">
        <v>3</v>
      </c>
      <c r="M141" s="38">
        <v>8</v>
      </c>
      <c r="N141" s="38">
        <v>0</v>
      </c>
      <c r="O141" s="38">
        <v>0</v>
      </c>
      <c r="P141" s="38">
        <v>0</v>
      </c>
      <c r="Q141" s="38">
        <v>0</v>
      </c>
      <c r="R141" s="38">
        <v>0</v>
      </c>
      <c r="S141" s="38">
        <v>230</v>
      </c>
      <c r="U141" s="38"/>
      <c r="V141" s="38"/>
      <c r="W141" s="38"/>
      <c r="X141" s="38"/>
      <c r="Y141" s="38"/>
      <c r="Z141" s="38"/>
      <c r="AA141" s="38"/>
      <c r="AB141" s="38"/>
      <c r="AC141" s="38"/>
      <c r="AD141" s="38"/>
      <c r="AE141" s="38"/>
      <c r="AF141" s="38"/>
      <c r="AG141" s="38"/>
      <c r="AH141" s="38"/>
      <c r="AI141" s="38"/>
      <c r="AJ141" s="38"/>
      <c r="AK141" s="38"/>
      <c r="AL141" s="38"/>
    </row>
    <row r="142" spans="2:38" x14ac:dyDescent="0.25">
      <c r="B142" s="38" t="s">
        <v>15</v>
      </c>
      <c r="C142" s="38">
        <v>0</v>
      </c>
      <c r="D142" s="38">
        <v>0</v>
      </c>
      <c r="E142" s="38">
        <v>27</v>
      </c>
      <c r="F142" s="38">
        <v>0</v>
      </c>
      <c r="G142" s="38">
        <v>45</v>
      </c>
      <c r="H142" s="38">
        <v>4</v>
      </c>
      <c r="I142" s="38">
        <v>5</v>
      </c>
      <c r="J142" s="38">
        <v>1</v>
      </c>
      <c r="K142" s="38">
        <v>3</v>
      </c>
      <c r="L142" s="38">
        <v>1</v>
      </c>
      <c r="M142" s="38">
        <v>0</v>
      </c>
      <c r="N142" s="38">
        <v>0</v>
      </c>
      <c r="O142" s="38">
        <v>0</v>
      </c>
      <c r="P142" s="38">
        <v>0</v>
      </c>
      <c r="Q142" s="38">
        <v>0</v>
      </c>
      <c r="R142" s="38">
        <v>0</v>
      </c>
      <c r="S142" s="38">
        <v>86</v>
      </c>
      <c r="U142" s="38"/>
      <c r="V142" s="38"/>
      <c r="W142" s="38"/>
      <c r="X142" s="38"/>
      <c r="Y142" s="38"/>
      <c r="Z142" s="38"/>
      <c r="AA142" s="38"/>
      <c r="AB142" s="38"/>
      <c r="AC142" s="38"/>
      <c r="AD142" s="38"/>
      <c r="AE142" s="38"/>
      <c r="AF142" s="38"/>
      <c r="AG142" s="38"/>
      <c r="AH142" s="38"/>
      <c r="AI142" s="38"/>
      <c r="AJ142" s="38"/>
      <c r="AK142" s="38"/>
      <c r="AL142" s="38"/>
    </row>
    <row r="143" spans="2:38" x14ac:dyDescent="0.25">
      <c r="B143" s="38" t="s">
        <v>16</v>
      </c>
      <c r="C143" s="38">
        <v>0</v>
      </c>
      <c r="D143" s="38">
        <v>0</v>
      </c>
      <c r="E143" s="38">
        <v>0</v>
      </c>
      <c r="F143" s="38">
        <v>0</v>
      </c>
      <c r="G143" s="38">
        <v>0</v>
      </c>
      <c r="H143" s="38">
        <v>158</v>
      </c>
      <c r="I143" s="38">
        <v>0</v>
      </c>
      <c r="J143" s="38">
        <v>38</v>
      </c>
      <c r="K143" s="38">
        <v>13</v>
      </c>
      <c r="L143" s="38">
        <v>9</v>
      </c>
      <c r="M143" s="38">
        <v>8</v>
      </c>
      <c r="N143" s="38">
        <v>2</v>
      </c>
      <c r="O143" s="38">
        <v>2</v>
      </c>
      <c r="P143" s="38">
        <v>0</v>
      </c>
      <c r="Q143" s="38">
        <v>0</v>
      </c>
      <c r="R143" s="38">
        <v>0</v>
      </c>
      <c r="S143" s="38">
        <v>230</v>
      </c>
      <c r="U143" s="38"/>
      <c r="V143" s="38"/>
      <c r="W143" s="38"/>
      <c r="X143" s="38"/>
      <c r="Y143" s="38"/>
      <c r="Z143" s="38"/>
      <c r="AA143" s="38"/>
      <c r="AB143" s="38"/>
      <c r="AC143" s="38"/>
      <c r="AD143" s="38"/>
      <c r="AE143" s="38"/>
      <c r="AF143" s="38"/>
      <c r="AG143" s="38"/>
      <c r="AH143" s="38"/>
      <c r="AI143" s="38"/>
      <c r="AJ143" s="38"/>
      <c r="AK143" s="38"/>
      <c r="AL143" s="38"/>
    </row>
    <row r="144" spans="2:38" x14ac:dyDescent="0.25">
      <c r="B144" s="38" t="s">
        <v>17</v>
      </c>
      <c r="C144" s="38">
        <v>0</v>
      </c>
      <c r="D144" s="38">
        <v>0</v>
      </c>
      <c r="E144" s="38">
        <v>137</v>
      </c>
      <c r="F144" s="38">
        <v>0</v>
      </c>
      <c r="G144" s="38">
        <v>21</v>
      </c>
      <c r="H144" s="38">
        <v>5</v>
      </c>
      <c r="I144" s="38">
        <v>2</v>
      </c>
      <c r="J144" s="38">
        <v>3</v>
      </c>
      <c r="K144" s="38">
        <v>2</v>
      </c>
      <c r="L144" s="38">
        <v>3</v>
      </c>
      <c r="M144" s="38">
        <v>2</v>
      </c>
      <c r="N144" s="38">
        <v>55</v>
      </c>
      <c r="O144" s="38">
        <v>0</v>
      </c>
      <c r="P144" s="38">
        <v>0</v>
      </c>
      <c r="Q144" s="38">
        <v>0</v>
      </c>
      <c r="R144" s="38">
        <v>0</v>
      </c>
      <c r="S144" s="38">
        <v>230</v>
      </c>
      <c r="U144" s="38"/>
      <c r="V144" s="38"/>
      <c r="W144" s="38"/>
      <c r="X144" s="38"/>
      <c r="Y144" s="38"/>
      <c r="Z144" s="38"/>
      <c r="AA144" s="38"/>
      <c r="AB144" s="38"/>
      <c r="AC144" s="38"/>
      <c r="AD144" s="38"/>
      <c r="AE144" s="38"/>
      <c r="AF144" s="38"/>
      <c r="AG144" s="38"/>
      <c r="AH144" s="38"/>
      <c r="AI144" s="38"/>
      <c r="AJ144" s="38"/>
      <c r="AK144" s="38"/>
      <c r="AL144" s="38"/>
    </row>
    <row r="145" spans="1:38" x14ac:dyDescent="0.25">
      <c r="B145" s="38" t="s">
        <v>18</v>
      </c>
      <c r="C145" s="38">
        <v>0</v>
      </c>
      <c r="D145" s="38">
        <v>173</v>
      </c>
      <c r="E145" s="38">
        <v>9</v>
      </c>
      <c r="F145" s="38">
        <v>7</v>
      </c>
      <c r="G145" s="38">
        <v>23</v>
      </c>
      <c r="H145" s="38">
        <v>4</v>
      </c>
      <c r="I145" s="38">
        <v>0</v>
      </c>
      <c r="J145" s="38">
        <v>0</v>
      </c>
      <c r="K145" s="38">
        <v>2</v>
      </c>
      <c r="L145" s="38">
        <v>12</v>
      </c>
      <c r="M145" s="38">
        <v>0</v>
      </c>
      <c r="N145" s="38">
        <v>0</v>
      </c>
      <c r="O145" s="38">
        <v>0</v>
      </c>
      <c r="P145" s="38">
        <v>0</v>
      </c>
      <c r="Q145" s="38">
        <v>0</v>
      </c>
      <c r="R145" s="38">
        <v>0</v>
      </c>
      <c r="S145" s="38">
        <v>230</v>
      </c>
      <c r="U145" s="38"/>
      <c r="V145" s="38"/>
      <c r="W145" s="38"/>
      <c r="X145" s="38"/>
      <c r="Y145" s="38"/>
      <c r="Z145" s="38"/>
      <c r="AA145" s="38"/>
      <c r="AB145" s="38"/>
      <c r="AC145" s="38"/>
      <c r="AD145" s="38"/>
      <c r="AE145" s="38"/>
      <c r="AF145" s="38"/>
      <c r="AG145" s="38"/>
      <c r="AH145" s="38"/>
      <c r="AI145" s="38"/>
      <c r="AJ145" s="38"/>
      <c r="AK145" s="38"/>
      <c r="AL145" s="38"/>
    </row>
    <row r="146" spans="1:38" x14ac:dyDescent="0.25">
      <c r="B146" s="38" t="s">
        <v>19</v>
      </c>
      <c r="C146" s="38">
        <v>0</v>
      </c>
      <c r="D146" s="38">
        <v>177</v>
      </c>
      <c r="E146" s="38">
        <v>0</v>
      </c>
      <c r="F146" s="38">
        <v>7</v>
      </c>
      <c r="G146" s="38">
        <v>20</v>
      </c>
      <c r="H146" s="38">
        <v>10</v>
      </c>
      <c r="I146" s="38">
        <v>1</v>
      </c>
      <c r="J146" s="38">
        <v>1</v>
      </c>
      <c r="K146" s="38">
        <v>6</v>
      </c>
      <c r="L146" s="38">
        <v>8</v>
      </c>
      <c r="M146" s="38">
        <v>0</v>
      </c>
      <c r="N146" s="38">
        <v>0</v>
      </c>
      <c r="O146" s="38">
        <v>0</v>
      </c>
      <c r="P146" s="38">
        <v>0</v>
      </c>
      <c r="Q146" s="38">
        <v>0</v>
      </c>
      <c r="R146" s="38">
        <v>0</v>
      </c>
      <c r="S146" s="38">
        <v>230</v>
      </c>
      <c r="U146" s="38"/>
      <c r="V146" s="38"/>
      <c r="W146" s="38"/>
      <c r="X146" s="38"/>
      <c r="Y146" s="38"/>
      <c r="Z146" s="38"/>
      <c r="AA146" s="38"/>
      <c r="AB146" s="38"/>
      <c r="AC146" s="38"/>
      <c r="AD146" s="38"/>
      <c r="AE146" s="38"/>
      <c r="AF146" s="38"/>
      <c r="AG146" s="38"/>
      <c r="AH146" s="38"/>
      <c r="AI146" s="38"/>
      <c r="AJ146" s="38"/>
      <c r="AK146" s="38"/>
      <c r="AL146" s="38"/>
    </row>
    <row r="147" spans="1:38" x14ac:dyDescent="0.25">
      <c r="B147" s="38" t="s">
        <v>20</v>
      </c>
      <c r="C147" s="38">
        <v>0</v>
      </c>
      <c r="D147" s="38">
        <v>12</v>
      </c>
      <c r="E147" s="38">
        <v>128</v>
      </c>
      <c r="F147" s="38">
        <v>41</v>
      </c>
      <c r="G147" s="38">
        <v>9</v>
      </c>
      <c r="H147" s="38">
        <v>18</v>
      </c>
      <c r="I147" s="38">
        <v>8</v>
      </c>
      <c r="J147" s="38">
        <v>0</v>
      </c>
      <c r="K147" s="38">
        <v>1</v>
      </c>
      <c r="L147" s="38">
        <v>13</v>
      </c>
      <c r="M147" s="38">
        <v>0</v>
      </c>
      <c r="N147" s="38">
        <v>0</v>
      </c>
      <c r="O147" s="38">
        <v>0</v>
      </c>
      <c r="P147" s="38">
        <v>0</v>
      </c>
      <c r="Q147" s="38">
        <v>0</v>
      </c>
      <c r="R147" s="38">
        <v>0</v>
      </c>
      <c r="S147" s="38">
        <v>230</v>
      </c>
      <c r="U147" s="38"/>
      <c r="V147" s="38"/>
      <c r="W147" s="38"/>
      <c r="X147" s="38"/>
      <c r="Y147" s="38"/>
      <c r="Z147" s="38"/>
      <c r="AA147" s="38"/>
      <c r="AB147" s="38"/>
      <c r="AC147" s="38"/>
      <c r="AD147" s="38"/>
      <c r="AE147" s="38"/>
      <c r="AF147" s="38"/>
      <c r="AG147" s="38"/>
      <c r="AH147" s="38"/>
      <c r="AI147" s="38"/>
      <c r="AJ147" s="38"/>
      <c r="AK147" s="38"/>
      <c r="AL147" s="38"/>
    </row>
    <row r="148" spans="1:38" x14ac:dyDescent="0.25">
      <c r="B148" s="38" t="s">
        <v>21</v>
      </c>
      <c r="C148" s="38">
        <v>0</v>
      </c>
      <c r="D148" s="38">
        <v>0</v>
      </c>
      <c r="E148" s="38">
        <v>2</v>
      </c>
      <c r="F148" s="38">
        <v>0</v>
      </c>
      <c r="G148" s="38">
        <v>22</v>
      </c>
      <c r="H148" s="38">
        <v>89</v>
      </c>
      <c r="I148" s="38">
        <v>45</v>
      </c>
      <c r="J148" s="38">
        <v>16</v>
      </c>
      <c r="K148" s="38">
        <v>16</v>
      </c>
      <c r="L148" s="38">
        <v>19</v>
      </c>
      <c r="M148" s="38">
        <v>21</v>
      </c>
      <c r="N148" s="38">
        <v>0</v>
      </c>
      <c r="O148" s="38">
        <v>0</v>
      </c>
      <c r="P148" s="38">
        <v>0</v>
      </c>
      <c r="Q148" s="38">
        <v>0</v>
      </c>
      <c r="R148" s="38">
        <v>0</v>
      </c>
      <c r="S148" s="38">
        <v>230</v>
      </c>
      <c r="U148" s="38"/>
      <c r="V148" s="38"/>
      <c r="W148" s="38"/>
      <c r="X148" s="38"/>
      <c r="Y148" s="38"/>
      <c r="Z148" s="38"/>
      <c r="AA148" s="38"/>
      <c r="AB148" s="38"/>
      <c r="AC148" s="38"/>
      <c r="AD148" s="38"/>
      <c r="AE148" s="38"/>
      <c r="AF148" s="38"/>
      <c r="AG148" s="38"/>
      <c r="AH148" s="38"/>
      <c r="AI148" s="38"/>
      <c r="AJ148" s="38"/>
      <c r="AK148" s="38"/>
      <c r="AL148" s="38"/>
    </row>
    <row r="149" spans="1:38" x14ac:dyDescent="0.25">
      <c r="B149" s="38" t="s">
        <v>22</v>
      </c>
      <c r="C149" s="38">
        <v>0</v>
      </c>
      <c r="D149" s="38">
        <v>117</v>
      </c>
      <c r="E149" s="38">
        <v>0</v>
      </c>
      <c r="F149" s="38">
        <v>68</v>
      </c>
      <c r="G149" s="38">
        <v>33</v>
      </c>
      <c r="H149" s="38">
        <v>10</v>
      </c>
      <c r="I149" s="38">
        <v>0</v>
      </c>
      <c r="J149" s="38">
        <v>0</v>
      </c>
      <c r="K149" s="38">
        <v>0</v>
      </c>
      <c r="L149" s="38">
        <v>0</v>
      </c>
      <c r="M149" s="38">
        <v>0</v>
      </c>
      <c r="N149" s="38">
        <v>0</v>
      </c>
      <c r="O149" s="38">
        <v>0</v>
      </c>
      <c r="P149" s="38">
        <v>0</v>
      </c>
      <c r="Q149" s="38">
        <v>0</v>
      </c>
      <c r="R149" s="38">
        <v>0</v>
      </c>
      <c r="S149" s="38">
        <v>228</v>
      </c>
      <c r="U149" s="38"/>
      <c r="V149" s="38"/>
      <c r="W149" s="38"/>
      <c r="X149" s="38"/>
      <c r="Y149" s="38"/>
      <c r="Z149" s="38"/>
      <c r="AA149" s="38"/>
      <c r="AB149" s="38"/>
      <c r="AC149" s="38"/>
      <c r="AD149" s="38"/>
      <c r="AE149" s="38"/>
      <c r="AF149" s="38"/>
      <c r="AG149" s="38"/>
      <c r="AH149" s="38"/>
      <c r="AI149" s="38"/>
      <c r="AJ149" s="38"/>
      <c r="AK149" s="38"/>
      <c r="AL149" s="38"/>
    </row>
    <row r="150" spans="1:38" x14ac:dyDescent="0.25">
      <c r="B150" s="38" t="s">
        <v>73</v>
      </c>
      <c r="C150" s="38">
        <v>0</v>
      </c>
      <c r="D150" s="38">
        <v>0</v>
      </c>
      <c r="E150" s="38">
        <v>0</v>
      </c>
      <c r="F150" s="38">
        <v>0</v>
      </c>
      <c r="G150" s="38">
        <v>0</v>
      </c>
      <c r="H150" s="38">
        <v>17</v>
      </c>
      <c r="I150" s="38">
        <v>0</v>
      </c>
      <c r="J150" s="38">
        <v>88</v>
      </c>
      <c r="K150" s="38">
        <v>108</v>
      </c>
      <c r="L150" s="38">
        <v>16</v>
      </c>
      <c r="M150" s="38">
        <v>1</v>
      </c>
      <c r="N150" s="38">
        <v>0</v>
      </c>
      <c r="O150" s="38">
        <v>0</v>
      </c>
      <c r="P150" s="38">
        <v>0</v>
      </c>
      <c r="Q150" s="38">
        <v>0</v>
      </c>
      <c r="R150" s="38">
        <v>0</v>
      </c>
      <c r="S150" s="38">
        <v>230</v>
      </c>
    </row>
    <row r="151" spans="1:38" x14ac:dyDescent="0.25">
      <c r="B151" s="38" t="s">
        <v>78</v>
      </c>
      <c r="C151" s="38">
        <v>0</v>
      </c>
      <c r="D151" s="38">
        <v>22</v>
      </c>
      <c r="E151" s="38">
        <v>0</v>
      </c>
      <c r="F151" s="38">
        <v>71</v>
      </c>
      <c r="G151" s="38">
        <v>22</v>
      </c>
      <c r="H151" s="38">
        <v>21</v>
      </c>
      <c r="I151" s="38">
        <v>29</v>
      </c>
      <c r="J151" s="38">
        <v>19</v>
      </c>
      <c r="K151" s="38">
        <v>10</v>
      </c>
      <c r="L151" s="38">
        <v>16</v>
      </c>
      <c r="M151" s="38">
        <v>16</v>
      </c>
      <c r="N151" s="38">
        <v>0</v>
      </c>
      <c r="O151" s="38">
        <v>0</v>
      </c>
      <c r="P151" s="38">
        <v>0</v>
      </c>
      <c r="Q151" s="38">
        <v>0</v>
      </c>
      <c r="R151" s="38">
        <v>0</v>
      </c>
      <c r="S151" s="38">
        <v>226</v>
      </c>
    </row>
    <row r="152" spans="1:38" x14ac:dyDescent="0.25">
      <c r="A152" s="38"/>
      <c r="B152" s="38" t="s">
        <v>79</v>
      </c>
      <c r="C152" s="38">
        <v>0</v>
      </c>
      <c r="D152" s="38">
        <v>0</v>
      </c>
      <c r="E152" s="38">
        <v>0</v>
      </c>
      <c r="F152" s="38">
        <v>215</v>
      </c>
      <c r="G152" s="38">
        <v>0</v>
      </c>
      <c r="H152" s="38">
        <v>7</v>
      </c>
      <c r="I152" s="38">
        <v>1</v>
      </c>
      <c r="J152" s="38">
        <v>1</v>
      </c>
      <c r="K152" s="38">
        <v>0</v>
      </c>
      <c r="L152" s="38">
        <v>1</v>
      </c>
      <c r="M152" s="38">
        <v>0</v>
      </c>
      <c r="N152" s="38">
        <v>0</v>
      </c>
      <c r="O152" s="38">
        <v>0</v>
      </c>
      <c r="P152" s="38">
        <v>0</v>
      </c>
      <c r="Q152" s="38">
        <v>0</v>
      </c>
      <c r="R152" s="38">
        <v>0</v>
      </c>
      <c r="S152" s="38">
        <v>225</v>
      </c>
    </row>
    <row r="154" spans="1:38" x14ac:dyDescent="0.25">
      <c r="A154" s="38" t="s">
        <v>99</v>
      </c>
      <c r="B154" s="38"/>
      <c r="C154" s="38"/>
      <c r="D154" s="38"/>
      <c r="E154" s="38"/>
      <c r="F154" s="38"/>
      <c r="G154" s="38"/>
      <c r="H154" s="38"/>
      <c r="I154" s="38"/>
      <c r="J154" s="38"/>
      <c r="K154" s="38"/>
      <c r="L154" s="38"/>
      <c r="M154" s="38"/>
      <c r="N154" s="38"/>
      <c r="O154" s="38"/>
      <c r="P154" s="38"/>
      <c r="Q154" s="38"/>
      <c r="R154" s="38"/>
      <c r="S154" s="38"/>
    </row>
    <row r="155" spans="1:38" x14ac:dyDescent="0.25">
      <c r="A155" s="38"/>
      <c r="B155" s="38" t="s">
        <v>0</v>
      </c>
      <c r="C155" s="38">
        <v>1.5625E-2</v>
      </c>
      <c r="D155" s="38">
        <v>3.125E-2</v>
      </c>
      <c r="E155" s="38">
        <v>6.25E-2</v>
      </c>
      <c r="F155" s="38">
        <v>0.125</v>
      </c>
      <c r="G155" s="38">
        <v>0.25</v>
      </c>
      <c r="H155" s="38">
        <v>0.5</v>
      </c>
      <c r="I155" s="38">
        <v>1</v>
      </c>
      <c r="J155" s="38">
        <v>2</v>
      </c>
      <c r="K155" s="38">
        <v>4</v>
      </c>
      <c r="L155" s="38">
        <v>8</v>
      </c>
      <c r="M155" s="38">
        <v>16</v>
      </c>
      <c r="N155" s="38">
        <v>32</v>
      </c>
      <c r="O155" s="38">
        <v>64</v>
      </c>
      <c r="P155" s="38">
        <v>128</v>
      </c>
      <c r="Q155" s="38">
        <v>256</v>
      </c>
      <c r="R155" s="38">
        <v>512</v>
      </c>
      <c r="S155" s="38" t="s">
        <v>1</v>
      </c>
    </row>
    <row r="156" spans="1:38" x14ac:dyDescent="0.25">
      <c r="A156" s="38"/>
      <c r="B156" s="38" t="s">
        <v>2</v>
      </c>
      <c r="C156" s="38">
        <v>0</v>
      </c>
      <c r="D156" s="38">
        <v>1</v>
      </c>
      <c r="E156" s="38">
        <v>0</v>
      </c>
      <c r="F156" s="38">
        <v>6</v>
      </c>
      <c r="G156" s="38">
        <v>9</v>
      </c>
      <c r="H156" s="38">
        <v>9</v>
      </c>
      <c r="I156" s="38">
        <v>4</v>
      </c>
      <c r="J156" s="38">
        <v>0</v>
      </c>
      <c r="K156" s="38">
        <v>2</v>
      </c>
      <c r="L156" s="38">
        <v>0</v>
      </c>
      <c r="M156" s="38">
        <v>1</v>
      </c>
      <c r="N156" s="38">
        <v>2</v>
      </c>
      <c r="O156" s="38">
        <v>0</v>
      </c>
      <c r="P156" s="38">
        <v>0</v>
      </c>
      <c r="Q156" s="38">
        <v>0</v>
      </c>
      <c r="R156" s="38">
        <v>0</v>
      </c>
      <c r="S156" s="38">
        <v>34</v>
      </c>
    </row>
    <row r="157" spans="1:38" x14ac:dyDescent="0.25">
      <c r="A157" s="38"/>
      <c r="B157" s="38" t="s">
        <v>3</v>
      </c>
      <c r="C157" s="38">
        <v>0</v>
      </c>
      <c r="D157" s="38">
        <v>1</v>
      </c>
      <c r="E157" s="38">
        <v>0</v>
      </c>
      <c r="F157" s="38">
        <v>8</v>
      </c>
      <c r="G157" s="38">
        <v>7</v>
      </c>
      <c r="H157" s="38">
        <v>11</v>
      </c>
      <c r="I157" s="38">
        <v>5</v>
      </c>
      <c r="J157" s="38">
        <v>1</v>
      </c>
      <c r="K157" s="38">
        <v>1</v>
      </c>
      <c r="L157" s="38">
        <v>0</v>
      </c>
      <c r="M157" s="38">
        <v>0</v>
      </c>
      <c r="N157" s="38">
        <v>0</v>
      </c>
      <c r="O157" s="38">
        <v>0</v>
      </c>
      <c r="P157" s="38">
        <v>0</v>
      </c>
      <c r="Q157" s="38">
        <v>0</v>
      </c>
      <c r="R157" s="38">
        <v>0</v>
      </c>
      <c r="S157" s="38">
        <v>34</v>
      </c>
    </row>
    <row r="158" spans="1:38" x14ac:dyDescent="0.25">
      <c r="A158" s="38"/>
      <c r="B158" s="38" t="s">
        <v>7</v>
      </c>
      <c r="C158" s="38">
        <v>0</v>
      </c>
      <c r="D158" s="38">
        <v>28</v>
      </c>
      <c r="E158" s="38">
        <v>4</v>
      </c>
      <c r="F158" s="38">
        <v>2</v>
      </c>
      <c r="G158" s="38">
        <v>0</v>
      </c>
      <c r="H158" s="38">
        <v>0</v>
      </c>
      <c r="I158" s="38">
        <v>0</v>
      </c>
      <c r="J158" s="38">
        <v>0</v>
      </c>
      <c r="K158" s="38">
        <v>0</v>
      </c>
      <c r="L158" s="38">
        <v>0</v>
      </c>
      <c r="M158" s="38">
        <v>0</v>
      </c>
      <c r="N158" s="38">
        <v>0</v>
      </c>
      <c r="O158" s="38">
        <v>0</v>
      </c>
      <c r="P158" s="38">
        <v>0</v>
      </c>
      <c r="Q158" s="38">
        <v>0</v>
      </c>
      <c r="R158" s="38">
        <v>0</v>
      </c>
      <c r="S158" s="38">
        <v>34</v>
      </c>
    </row>
    <row r="159" spans="1:38" x14ac:dyDescent="0.25">
      <c r="A159" s="38"/>
      <c r="B159" s="38" t="s">
        <v>9</v>
      </c>
      <c r="C159" s="38">
        <v>0</v>
      </c>
      <c r="D159" s="38">
        <v>1</v>
      </c>
      <c r="E159" s="38">
        <v>0</v>
      </c>
      <c r="F159" s="38">
        <v>2</v>
      </c>
      <c r="G159" s="38">
        <v>8</v>
      </c>
      <c r="H159" s="38">
        <v>10</v>
      </c>
      <c r="I159" s="38">
        <v>7</v>
      </c>
      <c r="J159" s="38">
        <v>3</v>
      </c>
      <c r="K159" s="38">
        <v>1</v>
      </c>
      <c r="L159" s="38">
        <v>1</v>
      </c>
      <c r="M159" s="38">
        <v>1</v>
      </c>
      <c r="N159" s="38">
        <v>0</v>
      </c>
      <c r="O159" s="38">
        <v>0</v>
      </c>
      <c r="P159" s="38">
        <v>0</v>
      </c>
      <c r="Q159" s="38">
        <v>0</v>
      </c>
      <c r="R159" s="38">
        <v>0</v>
      </c>
      <c r="S159" s="38">
        <v>34</v>
      </c>
    </row>
    <row r="160" spans="1:38" x14ac:dyDescent="0.25">
      <c r="A160" s="38"/>
      <c r="B160" s="38" t="s">
        <v>18</v>
      </c>
      <c r="C160" s="38">
        <v>0</v>
      </c>
      <c r="D160" s="38">
        <v>34</v>
      </c>
      <c r="E160" s="38">
        <v>0</v>
      </c>
      <c r="F160" s="38">
        <v>0</v>
      </c>
      <c r="G160" s="38">
        <v>0</v>
      </c>
      <c r="H160" s="38">
        <v>0</v>
      </c>
      <c r="I160" s="38">
        <v>0</v>
      </c>
      <c r="J160" s="38">
        <v>0</v>
      </c>
      <c r="K160" s="38">
        <v>0</v>
      </c>
      <c r="L160" s="38">
        <v>0</v>
      </c>
      <c r="M160" s="38">
        <v>0</v>
      </c>
      <c r="N160" s="38">
        <v>0</v>
      </c>
      <c r="O160" s="38">
        <v>0</v>
      </c>
      <c r="P160" s="38">
        <v>0</v>
      </c>
      <c r="Q160" s="38">
        <v>0</v>
      </c>
      <c r="R160" s="38">
        <v>0</v>
      </c>
      <c r="S160" s="38">
        <v>34</v>
      </c>
    </row>
    <row r="161" spans="1:54" x14ac:dyDescent="0.25">
      <c r="A161" s="38"/>
      <c r="B161" s="38"/>
      <c r="C161" s="38"/>
      <c r="D161" s="38"/>
      <c r="E161" s="38"/>
      <c r="F161" s="38"/>
      <c r="G161" s="38"/>
      <c r="H161" s="38"/>
      <c r="I161" s="38"/>
      <c r="J161" s="38"/>
      <c r="K161" s="38"/>
      <c r="L161" s="38"/>
      <c r="M161" s="38"/>
      <c r="N161" s="38"/>
      <c r="O161" s="38"/>
      <c r="P161" s="38"/>
      <c r="Q161" s="38"/>
      <c r="R161" s="38"/>
      <c r="S161" s="38"/>
    </row>
    <row r="162" spans="1:54" s="38" customFormat="1" x14ac:dyDescent="0.25">
      <c r="A162" s="38" t="s">
        <v>98</v>
      </c>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row>
    <row r="163" spans="1:54" x14ac:dyDescent="0.25">
      <c r="A163" s="38"/>
      <c r="B163" s="38" t="s">
        <v>0</v>
      </c>
      <c r="C163" s="38">
        <v>1.5625E-2</v>
      </c>
      <c r="D163" s="38">
        <v>3.125E-2</v>
      </c>
      <c r="E163" s="38">
        <v>6.25E-2</v>
      </c>
      <c r="F163" s="38">
        <v>0.125</v>
      </c>
      <c r="G163" s="38">
        <v>0.25</v>
      </c>
      <c r="H163" s="38">
        <v>0.5</v>
      </c>
      <c r="I163" s="38">
        <v>1</v>
      </c>
      <c r="J163" s="38">
        <v>2</v>
      </c>
      <c r="K163" s="38">
        <v>4</v>
      </c>
      <c r="L163" s="38">
        <v>8</v>
      </c>
      <c r="M163" s="38">
        <v>16</v>
      </c>
      <c r="N163" s="38">
        <v>32</v>
      </c>
      <c r="O163" s="38">
        <v>64</v>
      </c>
      <c r="P163" s="38">
        <v>128</v>
      </c>
      <c r="Q163" s="38">
        <v>256</v>
      </c>
      <c r="R163" s="38">
        <v>512</v>
      </c>
      <c r="S163" s="38" t="s">
        <v>1</v>
      </c>
    </row>
    <row r="164" spans="1:54" x14ac:dyDescent="0.25">
      <c r="A164" s="38"/>
      <c r="B164" s="38" t="s">
        <v>2</v>
      </c>
      <c r="C164" s="38">
        <v>0</v>
      </c>
      <c r="D164" s="38">
        <v>0</v>
      </c>
      <c r="E164" s="38">
        <v>0</v>
      </c>
      <c r="F164" s="38">
        <v>4</v>
      </c>
      <c r="G164" s="38">
        <v>3</v>
      </c>
      <c r="H164" s="38">
        <v>4</v>
      </c>
      <c r="I164" s="38">
        <v>6</v>
      </c>
      <c r="J164" s="38">
        <v>0</v>
      </c>
      <c r="K164" s="38">
        <v>1</v>
      </c>
      <c r="L164" s="38">
        <v>0</v>
      </c>
      <c r="M164" s="38">
        <v>0</v>
      </c>
      <c r="N164" s="38">
        <v>2</v>
      </c>
      <c r="O164" s="38">
        <v>0</v>
      </c>
      <c r="P164" s="38">
        <v>0</v>
      </c>
      <c r="Q164" s="38">
        <v>0</v>
      </c>
      <c r="R164" s="38">
        <v>0</v>
      </c>
      <c r="S164" s="38">
        <v>20</v>
      </c>
    </row>
    <row r="165" spans="1:54" x14ac:dyDescent="0.25">
      <c r="A165" s="38"/>
      <c r="B165" s="38" t="s">
        <v>3</v>
      </c>
      <c r="C165" s="38">
        <v>0</v>
      </c>
      <c r="D165" s="38">
        <v>0</v>
      </c>
      <c r="E165" s="38">
        <v>1</v>
      </c>
      <c r="F165" s="38">
        <v>2</v>
      </c>
      <c r="G165" s="38">
        <v>5</v>
      </c>
      <c r="H165" s="38">
        <v>5</v>
      </c>
      <c r="I165" s="38">
        <v>6</v>
      </c>
      <c r="J165" s="38">
        <v>0</v>
      </c>
      <c r="K165" s="38">
        <v>1</v>
      </c>
      <c r="L165" s="38">
        <v>0</v>
      </c>
      <c r="M165" s="38">
        <v>0</v>
      </c>
      <c r="N165" s="38">
        <v>0</v>
      </c>
      <c r="O165" s="38">
        <v>0</v>
      </c>
      <c r="P165" s="38">
        <v>0</v>
      </c>
      <c r="Q165" s="38">
        <v>0</v>
      </c>
      <c r="R165" s="38">
        <v>0</v>
      </c>
      <c r="S165" s="38">
        <v>20</v>
      </c>
    </row>
    <row r="166" spans="1:54" x14ac:dyDescent="0.25">
      <c r="A166" s="38"/>
      <c r="B166" s="38" t="s">
        <v>7</v>
      </c>
      <c r="C166" s="38">
        <v>0</v>
      </c>
      <c r="D166" s="38">
        <v>11</v>
      </c>
      <c r="E166" s="38">
        <v>3</v>
      </c>
      <c r="F166" s="38">
        <v>4</v>
      </c>
      <c r="G166" s="38">
        <v>0</v>
      </c>
      <c r="H166" s="38">
        <v>1</v>
      </c>
      <c r="I166" s="38">
        <v>1</v>
      </c>
      <c r="J166" s="38">
        <v>0</v>
      </c>
      <c r="K166" s="38">
        <v>0</v>
      </c>
      <c r="L166" s="38">
        <v>0</v>
      </c>
      <c r="M166" s="38">
        <v>0</v>
      </c>
      <c r="N166" s="38">
        <v>0</v>
      </c>
      <c r="O166" s="38">
        <v>0</v>
      </c>
      <c r="P166" s="38">
        <v>0</v>
      </c>
      <c r="Q166" s="38">
        <v>0</v>
      </c>
      <c r="R166" s="38">
        <v>0</v>
      </c>
      <c r="S166" s="38">
        <v>20</v>
      </c>
    </row>
    <row r="167" spans="1:54" x14ac:dyDescent="0.25">
      <c r="A167" s="38"/>
      <c r="B167" s="38" t="s">
        <v>9</v>
      </c>
      <c r="C167" s="38">
        <v>0</v>
      </c>
      <c r="D167" s="38">
        <v>0</v>
      </c>
      <c r="E167" s="38">
        <v>0</v>
      </c>
      <c r="F167" s="38">
        <v>2</v>
      </c>
      <c r="G167" s="38">
        <v>4</v>
      </c>
      <c r="H167" s="38">
        <v>3</v>
      </c>
      <c r="I167" s="38">
        <v>8</v>
      </c>
      <c r="J167" s="38">
        <v>1</v>
      </c>
      <c r="K167" s="38">
        <v>0</v>
      </c>
      <c r="L167" s="38">
        <v>2</v>
      </c>
      <c r="M167" s="38">
        <v>0</v>
      </c>
      <c r="N167" s="38">
        <v>0</v>
      </c>
      <c r="O167" s="38">
        <v>0</v>
      </c>
      <c r="P167" s="38">
        <v>0</v>
      </c>
      <c r="Q167" s="38">
        <v>0</v>
      </c>
      <c r="R167" s="38">
        <v>0</v>
      </c>
      <c r="S167" s="38">
        <v>20</v>
      </c>
    </row>
    <row r="168" spans="1:54" x14ac:dyDescent="0.25">
      <c r="A168" s="38"/>
      <c r="B168" s="38" t="s">
        <v>18</v>
      </c>
      <c r="C168" s="38">
        <v>0</v>
      </c>
      <c r="D168" s="38">
        <v>14</v>
      </c>
      <c r="E168" s="38">
        <v>1</v>
      </c>
      <c r="F168" s="38">
        <v>0</v>
      </c>
      <c r="G168" s="38">
        <v>0</v>
      </c>
      <c r="H168" s="38">
        <v>2</v>
      </c>
      <c r="I168" s="38">
        <v>0</v>
      </c>
      <c r="J168" s="38">
        <v>1</v>
      </c>
      <c r="K168" s="38">
        <v>1</v>
      </c>
      <c r="L168" s="38">
        <v>0</v>
      </c>
      <c r="M168" s="38">
        <v>0</v>
      </c>
      <c r="N168" s="38">
        <v>0</v>
      </c>
      <c r="O168" s="38">
        <v>0</v>
      </c>
      <c r="P168" s="38">
        <v>0</v>
      </c>
      <c r="Q168" s="38">
        <v>0</v>
      </c>
      <c r="R168" s="38">
        <v>0</v>
      </c>
      <c r="S168" s="38">
        <v>19</v>
      </c>
    </row>
    <row r="169" spans="1:54" x14ac:dyDescent="0.25">
      <c r="A169" s="38"/>
      <c r="B169" s="38"/>
      <c r="C169" s="38"/>
      <c r="D169" s="38"/>
      <c r="E169" s="38"/>
      <c r="F169" s="38"/>
      <c r="G169" s="38"/>
      <c r="H169" s="38"/>
      <c r="I169" s="38"/>
      <c r="J169" s="38"/>
      <c r="K169" s="38"/>
      <c r="L169" s="38"/>
      <c r="M169" s="38"/>
      <c r="N169" s="38"/>
      <c r="O169" s="38"/>
      <c r="P169" s="38"/>
      <c r="Q169" s="38"/>
      <c r="R169" s="38"/>
      <c r="S169" s="38"/>
    </row>
    <row r="170" spans="1:54" x14ac:dyDescent="0.25">
      <c r="A170" s="38" t="s">
        <v>104</v>
      </c>
      <c r="B170" s="38"/>
      <c r="C170" s="38"/>
      <c r="D170" s="38"/>
      <c r="E170" s="38"/>
      <c r="F170" s="38"/>
      <c r="G170" s="38"/>
      <c r="H170" s="38"/>
      <c r="I170" s="38"/>
      <c r="J170" s="38"/>
      <c r="K170" s="38"/>
      <c r="L170" s="38"/>
      <c r="M170" s="38"/>
      <c r="N170" s="38"/>
      <c r="O170" s="38"/>
      <c r="P170" s="38"/>
      <c r="Q170" s="38"/>
      <c r="R170" s="38"/>
      <c r="S170" s="38"/>
    </row>
    <row r="171" spans="1:54" x14ac:dyDescent="0.25">
      <c r="A171" s="38"/>
      <c r="B171" s="38" t="s">
        <v>0</v>
      </c>
      <c r="C171" s="38">
        <v>1.5625E-2</v>
      </c>
      <c r="D171" s="38">
        <v>3.125E-2</v>
      </c>
      <c r="E171" s="38">
        <v>6.25E-2</v>
      </c>
      <c r="F171" s="38">
        <v>0.125</v>
      </c>
      <c r="G171" s="38">
        <v>0.25</v>
      </c>
      <c r="H171" s="38">
        <v>0.5</v>
      </c>
      <c r="I171" s="38">
        <v>1</v>
      </c>
      <c r="J171" s="38">
        <v>2</v>
      </c>
      <c r="K171" s="38">
        <v>4</v>
      </c>
      <c r="L171" s="38">
        <v>8</v>
      </c>
      <c r="M171" s="38">
        <v>16</v>
      </c>
      <c r="N171" s="38">
        <v>32</v>
      </c>
      <c r="O171" s="38">
        <v>64</v>
      </c>
      <c r="P171" s="38">
        <v>128</v>
      </c>
      <c r="Q171" s="38">
        <v>256</v>
      </c>
      <c r="R171" s="38">
        <v>512</v>
      </c>
      <c r="S171" s="38" t="s">
        <v>1</v>
      </c>
    </row>
    <row r="172" spans="1:54" x14ac:dyDescent="0.25">
      <c r="A172" s="38"/>
      <c r="B172" s="38" t="s">
        <v>2</v>
      </c>
      <c r="C172" s="38">
        <v>0</v>
      </c>
      <c r="D172" s="38">
        <v>0</v>
      </c>
      <c r="E172" s="38">
        <v>0</v>
      </c>
      <c r="F172" s="38">
        <v>0</v>
      </c>
      <c r="G172" s="38">
        <v>0</v>
      </c>
      <c r="H172" s="38">
        <v>0</v>
      </c>
      <c r="I172" s="38">
        <v>0</v>
      </c>
      <c r="J172" s="38">
        <v>0</v>
      </c>
      <c r="K172" s="38">
        <v>1</v>
      </c>
      <c r="L172" s="38">
        <v>4</v>
      </c>
      <c r="M172" s="38">
        <v>15</v>
      </c>
      <c r="N172" s="38">
        <v>21</v>
      </c>
      <c r="O172" s="38">
        <v>15</v>
      </c>
      <c r="P172" s="38">
        <v>0</v>
      </c>
      <c r="Q172" s="38">
        <v>0</v>
      </c>
      <c r="R172" s="38">
        <v>0</v>
      </c>
      <c r="S172" s="38">
        <v>56</v>
      </c>
    </row>
    <row r="173" spans="1:54" x14ac:dyDescent="0.25">
      <c r="A173" s="38"/>
      <c r="B173" s="38" t="s">
        <v>3</v>
      </c>
      <c r="C173" s="38">
        <v>0</v>
      </c>
      <c r="D173" s="38">
        <v>0</v>
      </c>
      <c r="E173" s="38">
        <v>0</v>
      </c>
      <c r="F173" s="38">
        <v>1</v>
      </c>
      <c r="G173" s="38">
        <v>0</v>
      </c>
      <c r="H173" s="38">
        <v>5</v>
      </c>
      <c r="I173" s="38">
        <v>9</v>
      </c>
      <c r="J173" s="38">
        <v>17</v>
      </c>
      <c r="K173" s="38">
        <v>14</v>
      </c>
      <c r="L173" s="38">
        <v>4</v>
      </c>
      <c r="M173" s="38">
        <v>3</v>
      </c>
      <c r="N173" s="38">
        <v>1</v>
      </c>
      <c r="O173" s="38">
        <v>2</v>
      </c>
      <c r="P173" s="38">
        <v>0</v>
      </c>
      <c r="Q173" s="38">
        <v>0</v>
      </c>
      <c r="R173" s="38">
        <v>0</v>
      </c>
      <c r="S173" s="38">
        <v>56</v>
      </c>
    </row>
    <row r="174" spans="1:54" x14ac:dyDescent="0.25">
      <c r="A174" s="38"/>
      <c r="B174" s="38" t="s">
        <v>4</v>
      </c>
      <c r="C174" s="38">
        <v>0</v>
      </c>
      <c r="D174" s="38">
        <v>0</v>
      </c>
      <c r="E174" s="38">
        <v>0</v>
      </c>
      <c r="F174" s="38">
        <v>0</v>
      </c>
      <c r="G174" s="38">
        <v>0</v>
      </c>
      <c r="H174" s="38">
        <v>0</v>
      </c>
      <c r="I174" s="38">
        <v>2</v>
      </c>
      <c r="J174" s="38">
        <v>13</v>
      </c>
      <c r="K174" s="38">
        <v>23</v>
      </c>
      <c r="L174" s="38">
        <v>10</v>
      </c>
      <c r="M174" s="38">
        <v>5</v>
      </c>
      <c r="N174" s="38">
        <v>1</v>
      </c>
      <c r="O174" s="38">
        <v>0</v>
      </c>
      <c r="P174" s="38">
        <v>2</v>
      </c>
      <c r="Q174" s="38">
        <v>0</v>
      </c>
      <c r="R174" s="38">
        <v>0</v>
      </c>
      <c r="S174" s="38">
        <v>56</v>
      </c>
    </row>
    <row r="175" spans="1:54" x14ac:dyDescent="0.25">
      <c r="A175" s="38"/>
      <c r="B175" s="38" t="s">
        <v>5</v>
      </c>
      <c r="C175" s="38">
        <v>0</v>
      </c>
      <c r="D175" s="38">
        <v>0</v>
      </c>
      <c r="E175" s="38">
        <v>0</v>
      </c>
      <c r="F175" s="38">
        <v>0</v>
      </c>
      <c r="G175" s="38">
        <v>24</v>
      </c>
      <c r="H175" s="38">
        <v>0</v>
      </c>
      <c r="I175" s="38">
        <v>18</v>
      </c>
      <c r="J175" s="38">
        <v>10</v>
      </c>
      <c r="K175" s="38">
        <v>2</v>
      </c>
      <c r="L175" s="38">
        <v>1</v>
      </c>
      <c r="M175" s="38">
        <v>0</v>
      </c>
      <c r="N175" s="38">
        <v>0</v>
      </c>
      <c r="O175" s="38">
        <v>0</v>
      </c>
      <c r="P175" s="38">
        <v>1</v>
      </c>
      <c r="Q175" s="38">
        <v>0</v>
      </c>
      <c r="R175" s="38">
        <v>0</v>
      </c>
      <c r="S175" s="38">
        <v>56</v>
      </c>
    </row>
    <row r="176" spans="1:54" x14ac:dyDescent="0.25">
      <c r="A176" s="38"/>
      <c r="B176" s="38" t="s">
        <v>6</v>
      </c>
      <c r="C176" s="38">
        <v>0</v>
      </c>
      <c r="D176" s="38">
        <v>0</v>
      </c>
      <c r="E176" s="38">
        <v>0</v>
      </c>
      <c r="F176" s="38">
        <v>49</v>
      </c>
      <c r="G176" s="38">
        <v>0</v>
      </c>
      <c r="H176" s="38">
        <v>3</v>
      </c>
      <c r="I176" s="38">
        <v>0</v>
      </c>
      <c r="J176" s="38">
        <v>1</v>
      </c>
      <c r="K176" s="38">
        <v>0</v>
      </c>
      <c r="L176" s="38">
        <v>2</v>
      </c>
      <c r="M176" s="38">
        <v>0</v>
      </c>
      <c r="N176" s="38">
        <v>1</v>
      </c>
      <c r="O176" s="38">
        <v>0</v>
      </c>
      <c r="P176" s="38">
        <v>0</v>
      </c>
      <c r="Q176" s="38">
        <v>0</v>
      </c>
      <c r="R176" s="38">
        <v>0</v>
      </c>
      <c r="S176" s="38">
        <v>56</v>
      </c>
    </row>
    <row r="177" spans="1:54" x14ac:dyDescent="0.25">
      <c r="A177" s="38"/>
      <c r="B177" s="38" t="s">
        <v>7</v>
      </c>
      <c r="C177" s="38">
        <v>0</v>
      </c>
      <c r="D177" s="38">
        <v>45</v>
      </c>
      <c r="E177" s="38">
        <v>0</v>
      </c>
      <c r="F177" s="38">
        <v>2</v>
      </c>
      <c r="G177" s="38">
        <v>2</v>
      </c>
      <c r="H177" s="38">
        <v>2</v>
      </c>
      <c r="I177" s="38">
        <v>1</v>
      </c>
      <c r="J177" s="38">
        <v>3</v>
      </c>
      <c r="K177" s="38">
        <v>0</v>
      </c>
      <c r="L177" s="38">
        <v>1</v>
      </c>
      <c r="M177" s="38">
        <v>0</v>
      </c>
      <c r="N177" s="38">
        <v>0</v>
      </c>
      <c r="O177" s="38">
        <v>0</v>
      </c>
      <c r="P177" s="38">
        <v>0</v>
      </c>
      <c r="Q177" s="38">
        <v>0</v>
      </c>
      <c r="R177" s="38">
        <v>0</v>
      </c>
      <c r="S177" s="38">
        <v>56</v>
      </c>
    </row>
    <row r="178" spans="1:54" x14ac:dyDescent="0.25">
      <c r="A178" s="38"/>
      <c r="B178" s="38" t="s">
        <v>8</v>
      </c>
      <c r="C178" s="38">
        <v>0</v>
      </c>
      <c r="D178" s="38">
        <v>0</v>
      </c>
      <c r="E178" s="38">
        <v>0</v>
      </c>
      <c r="F178" s="38">
        <v>45</v>
      </c>
      <c r="G178" s="38">
        <v>0</v>
      </c>
      <c r="H178" s="38">
        <v>6</v>
      </c>
      <c r="I178" s="38">
        <v>0</v>
      </c>
      <c r="J178" s="38">
        <v>3</v>
      </c>
      <c r="K178" s="38">
        <v>1</v>
      </c>
      <c r="L178" s="38">
        <v>0</v>
      </c>
      <c r="M178" s="38">
        <v>0</v>
      </c>
      <c r="N178" s="38">
        <v>1</v>
      </c>
      <c r="O178" s="38">
        <v>0</v>
      </c>
      <c r="P178" s="38">
        <v>0</v>
      </c>
      <c r="Q178" s="38">
        <v>0</v>
      </c>
      <c r="R178" s="38">
        <v>0</v>
      </c>
      <c r="S178" s="38">
        <v>56</v>
      </c>
    </row>
    <row r="179" spans="1:54" x14ac:dyDescent="0.25">
      <c r="A179" s="38"/>
      <c r="B179" s="38" t="s">
        <v>9</v>
      </c>
      <c r="C179" s="38">
        <v>0</v>
      </c>
      <c r="D179" s="38">
        <v>0</v>
      </c>
      <c r="E179" s="38">
        <v>0</v>
      </c>
      <c r="F179" s="38">
        <v>0</v>
      </c>
      <c r="G179" s="38">
        <v>0</v>
      </c>
      <c r="H179" s="38">
        <v>3</v>
      </c>
      <c r="I179" s="38">
        <v>30</v>
      </c>
      <c r="J179" s="38">
        <v>10</v>
      </c>
      <c r="K179" s="38">
        <v>7</v>
      </c>
      <c r="L179" s="38">
        <v>0</v>
      </c>
      <c r="M179" s="38">
        <v>4</v>
      </c>
      <c r="N179" s="38">
        <v>0</v>
      </c>
      <c r="O179" s="38">
        <v>2</v>
      </c>
      <c r="P179" s="38">
        <v>0</v>
      </c>
      <c r="Q179" s="38">
        <v>0</v>
      </c>
      <c r="R179" s="38">
        <v>0</v>
      </c>
      <c r="S179" s="38">
        <v>56</v>
      </c>
    </row>
    <row r="180" spans="1:54" x14ac:dyDescent="0.25">
      <c r="A180" s="38"/>
      <c r="B180" s="38" t="s">
        <v>10</v>
      </c>
      <c r="C180" s="38">
        <v>0</v>
      </c>
      <c r="D180" s="38">
        <v>0</v>
      </c>
      <c r="E180" s="38">
        <v>28</v>
      </c>
      <c r="F180" s="38">
        <v>0</v>
      </c>
      <c r="G180" s="38">
        <v>25</v>
      </c>
      <c r="H180" s="38">
        <v>3</v>
      </c>
      <c r="I180" s="38">
        <v>0</v>
      </c>
      <c r="J180" s="38">
        <v>0</v>
      </c>
      <c r="K180" s="38">
        <v>0</v>
      </c>
      <c r="L180" s="38">
        <v>0</v>
      </c>
      <c r="M180" s="38">
        <v>0</v>
      </c>
      <c r="N180" s="38">
        <v>0</v>
      </c>
      <c r="O180" s="38">
        <v>0</v>
      </c>
      <c r="P180" s="38">
        <v>0</v>
      </c>
      <c r="Q180" s="38">
        <v>0</v>
      </c>
      <c r="R180" s="38">
        <v>0</v>
      </c>
      <c r="S180" s="38">
        <v>56</v>
      </c>
    </row>
    <row r="181" spans="1:54" x14ac:dyDescent="0.25">
      <c r="A181" s="38"/>
      <c r="B181" s="38" t="s">
        <v>11</v>
      </c>
      <c r="C181" s="38">
        <v>0</v>
      </c>
      <c r="D181" s="38">
        <v>0</v>
      </c>
      <c r="E181" s="38">
        <v>53</v>
      </c>
      <c r="F181" s="38">
        <v>0</v>
      </c>
      <c r="G181" s="38">
        <v>1</v>
      </c>
      <c r="H181" s="38">
        <v>2</v>
      </c>
      <c r="I181" s="38">
        <v>0</v>
      </c>
      <c r="J181" s="38">
        <v>0</v>
      </c>
      <c r="K181" s="38">
        <v>0</v>
      </c>
      <c r="L181" s="38">
        <v>0</v>
      </c>
      <c r="M181" s="38">
        <v>0</v>
      </c>
      <c r="N181" s="38">
        <v>0</v>
      </c>
      <c r="O181" s="38">
        <v>0</v>
      </c>
      <c r="P181" s="38">
        <v>0</v>
      </c>
      <c r="Q181" s="38">
        <v>0</v>
      </c>
      <c r="R181" s="38">
        <v>0</v>
      </c>
      <c r="S181" s="38">
        <v>56</v>
      </c>
    </row>
    <row r="182" spans="1:54" x14ac:dyDescent="0.25">
      <c r="A182" s="38"/>
      <c r="B182" s="38" t="s">
        <v>12</v>
      </c>
      <c r="C182" s="38">
        <v>0</v>
      </c>
      <c r="D182" s="38">
        <v>0</v>
      </c>
      <c r="E182" s="38">
        <v>0</v>
      </c>
      <c r="F182" s="38">
        <v>2</v>
      </c>
      <c r="G182" s="38">
        <v>36</v>
      </c>
      <c r="H182" s="38">
        <v>11</v>
      </c>
      <c r="I182" s="38">
        <v>5</v>
      </c>
      <c r="J182" s="38">
        <v>1</v>
      </c>
      <c r="K182" s="38">
        <v>0</v>
      </c>
      <c r="L182" s="38">
        <v>0</v>
      </c>
      <c r="M182" s="38">
        <v>1</v>
      </c>
      <c r="N182" s="38">
        <v>0</v>
      </c>
      <c r="O182" s="38">
        <v>0</v>
      </c>
      <c r="P182" s="38">
        <v>0</v>
      </c>
      <c r="Q182" s="38">
        <v>0</v>
      </c>
      <c r="R182" s="38">
        <v>0</v>
      </c>
      <c r="S182" s="38">
        <v>56</v>
      </c>
    </row>
    <row r="183" spans="1:54" x14ac:dyDescent="0.25">
      <c r="A183" s="38"/>
      <c r="B183" s="38" t="s">
        <v>13</v>
      </c>
      <c r="C183" s="38">
        <v>0</v>
      </c>
      <c r="D183" s="38">
        <v>0</v>
      </c>
      <c r="E183" s="38">
        <v>0</v>
      </c>
      <c r="F183" s="38">
        <v>0</v>
      </c>
      <c r="G183" s="38">
        <v>46</v>
      </c>
      <c r="H183" s="38">
        <v>0</v>
      </c>
      <c r="I183" s="38">
        <v>7</v>
      </c>
      <c r="J183" s="38">
        <v>2</v>
      </c>
      <c r="K183" s="38">
        <v>0</v>
      </c>
      <c r="L183" s="38">
        <v>0</v>
      </c>
      <c r="M183" s="38">
        <v>1</v>
      </c>
      <c r="N183" s="38">
        <v>0</v>
      </c>
      <c r="O183" s="38">
        <v>0</v>
      </c>
      <c r="P183" s="38">
        <v>0</v>
      </c>
      <c r="Q183" s="38">
        <v>0</v>
      </c>
      <c r="R183" s="38">
        <v>0</v>
      </c>
      <c r="S183" s="38">
        <v>56</v>
      </c>
    </row>
    <row r="184" spans="1:54" x14ac:dyDescent="0.25">
      <c r="A184" s="38"/>
      <c r="B184" s="38" t="s">
        <v>14</v>
      </c>
      <c r="C184" s="38">
        <v>0</v>
      </c>
      <c r="D184" s="38">
        <v>0</v>
      </c>
      <c r="E184" s="38">
        <v>9</v>
      </c>
      <c r="F184" s="38">
        <v>0</v>
      </c>
      <c r="G184" s="38">
        <v>40</v>
      </c>
      <c r="H184" s="38">
        <v>5</v>
      </c>
      <c r="I184" s="38">
        <v>1</v>
      </c>
      <c r="J184" s="38">
        <v>0</v>
      </c>
      <c r="K184" s="38">
        <v>1</v>
      </c>
      <c r="L184" s="38">
        <v>0</v>
      </c>
      <c r="M184" s="38">
        <v>0</v>
      </c>
      <c r="N184" s="38">
        <v>0</v>
      </c>
      <c r="O184" s="38">
        <v>0</v>
      </c>
      <c r="P184" s="38">
        <v>0</v>
      </c>
      <c r="Q184" s="38">
        <v>0</v>
      </c>
      <c r="R184" s="38">
        <v>0</v>
      </c>
      <c r="S184" s="38">
        <v>56</v>
      </c>
    </row>
    <row r="185" spans="1:54" x14ac:dyDescent="0.25">
      <c r="A185" s="38"/>
      <c r="B185" s="38" t="s">
        <v>15</v>
      </c>
      <c r="C185" s="38">
        <v>0</v>
      </c>
      <c r="D185" s="38">
        <v>0</v>
      </c>
      <c r="E185" s="38">
        <v>21</v>
      </c>
      <c r="F185" s="38">
        <v>0</v>
      </c>
      <c r="G185" s="38">
        <v>0</v>
      </c>
      <c r="H185" s="38">
        <v>1</v>
      </c>
      <c r="I185" s="38">
        <v>0</v>
      </c>
      <c r="J185" s="38">
        <v>0</v>
      </c>
      <c r="K185" s="38">
        <v>0</v>
      </c>
      <c r="L185" s="38">
        <v>0</v>
      </c>
      <c r="M185" s="38">
        <v>0</v>
      </c>
      <c r="N185" s="38">
        <v>0</v>
      </c>
      <c r="O185" s="38">
        <v>0</v>
      </c>
      <c r="P185" s="38">
        <v>0</v>
      </c>
      <c r="Q185" s="38">
        <v>0</v>
      </c>
      <c r="R185" s="38">
        <v>0</v>
      </c>
      <c r="S185" s="38">
        <v>22</v>
      </c>
    </row>
    <row r="186" spans="1:54" x14ac:dyDescent="0.25">
      <c r="A186" s="38"/>
      <c r="B186" s="38" t="s">
        <v>16</v>
      </c>
      <c r="C186" s="38">
        <v>0</v>
      </c>
      <c r="D186" s="38">
        <v>0</v>
      </c>
      <c r="E186" s="38">
        <v>0</v>
      </c>
      <c r="F186" s="38">
        <v>0</v>
      </c>
      <c r="G186" s="38">
        <v>0</v>
      </c>
      <c r="H186" s="38">
        <v>5</v>
      </c>
      <c r="I186" s="38">
        <v>0</v>
      </c>
      <c r="J186" s="38">
        <v>7</v>
      </c>
      <c r="K186" s="38">
        <v>6</v>
      </c>
      <c r="L186" s="38">
        <v>15</v>
      </c>
      <c r="M186" s="38">
        <v>14</v>
      </c>
      <c r="N186" s="38">
        <v>5</v>
      </c>
      <c r="O186" s="38">
        <v>1</v>
      </c>
      <c r="P186" s="38">
        <v>2</v>
      </c>
      <c r="Q186" s="38">
        <v>1</v>
      </c>
      <c r="R186" s="38">
        <v>0</v>
      </c>
      <c r="S186" s="38">
        <v>56</v>
      </c>
    </row>
    <row r="187" spans="1:54" s="35" customFormat="1" x14ac:dyDescent="0.25">
      <c r="A187" s="38"/>
      <c r="B187" s="38" t="s">
        <v>17</v>
      </c>
      <c r="C187" s="38">
        <v>0</v>
      </c>
      <c r="D187" s="38">
        <v>0</v>
      </c>
      <c r="E187" s="38">
        <v>37</v>
      </c>
      <c r="F187" s="38">
        <v>0</v>
      </c>
      <c r="G187" s="38">
        <v>2</v>
      </c>
      <c r="H187" s="38">
        <v>2</v>
      </c>
      <c r="I187" s="38">
        <v>0</v>
      </c>
      <c r="J187" s="38">
        <v>2</v>
      </c>
      <c r="K187" s="38">
        <v>2</v>
      </c>
      <c r="L187" s="38">
        <v>3</v>
      </c>
      <c r="M187" s="38">
        <v>4</v>
      </c>
      <c r="N187" s="38">
        <v>4</v>
      </c>
      <c r="O187" s="38">
        <v>0</v>
      </c>
      <c r="P187" s="38">
        <v>0</v>
      </c>
      <c r="Q187" s="38">
        <v>0</v>
      </c>
      <c r="R187" s="38">
        <v>0</v>
      </c>
      <c r="S187" s="38">
        <v>56</v>
      </c>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row>
    <row r="188" spans="1:54" x14ac:dyDescent="0.25">
      <c r="A188" s="38"/>
      <c r="B188" s="38" t="s">
        <v>18</v>
      </c>
      <c r="C188" s="38">
        <v>0</v>
      </c>
      <c r="D188" s="38">
        <v>43</v>
      </c>
      <c r="E188" s="38">
        <v>6</v>
      </c>
      <c r="F188" s="38">
        <v>5</v>
      </c>
      <c r="G188" s="38">
        <v>0</v>
      </c>
      <c r="H188" s="38">
        <v>1</v>
      </c>
      <c r="I188" s="38">
        <v>0</v>
      </c>
      <c r="J188" s="38">
        <v>0</v>
      </c>
      <c r="K188" s="38">
        <v>0</v>
      </c>
      <c r="L188" s="38">
        <v>1</v>
      </c>
      <c r="M188" s="38">
        <v>0</v>
      </c>
      <c r="N188" s="38">
        <v>0</v>
      </c>
      <c r="O188" s="38">
        <v>0</v>
      </c>
      <c r="P188" s="38">
        <v>0</v>
      </c>
      <c r="Q188" s="38">
        <v>0</v>
      </c>
      <c r="R188" s="38">
        <v>0</v>
      </c>
      <c r="S188" s="38">
        <v>56</v>
      </c>
    </row>
    <row r="189" spans="1:54" x14ac:dyDescent="0.25">
      <c r="A189" s="38"/>
      <c r="B189" s="38" t="s">
        <v>19</v>
      </c>
      <c r="C189" s="38">
        <v>0</v>
      </c>
      <c r="D189" s="38">
        <v>48</v>
      </c>
      <c r="E189" s="38">
        <v>0</v>
      </c>
      <c r="F189" s="38">
        <v>7</v>
      </c>
      <c r="G189" s="38">
        <v>0</v>
      </c>
      <c r="H189" s="38">
        <v>1</v>
      </c>
      <c r="I189" s="38">
        <v>0</v>
      </c>
      <c r="J189" s="38">
        <v>0</v>
      </c>
      <c r="K189" s="38">
        <v>0</v>
      </c>
      <c r="L189" s="38">
        <v>0</v>
      </c>
      <c r="M189" s="38">
        <v>0</v>
      </c>
      <c r="N189" s="38">
        <v>0</v>
      </c>
      <c r="O189" s="38">
        <v>0</v>
      </c>
      <c r="P189" s="38">
        <v>0</v>
      </c>
      <c r="Q189" s="38">
        <v>0</v>
      </c>
      <c r="R189" s="38">
        <v>0</v>
      </c>
      <c r="S189" s="38">
        <v>56</v>
      </c>
    </row>
    <row r="190" spans="1:54" x14ac:dyDescent="0.25">
      <c r="A190" s="38"/>
      <c r="B190" s="38" t="s">
        <v>20</v>
      </c>
      <c r="C190" s="38">
        <v>0</v>
      </c>
      <c r="D190" s="38">
        <v>1</v>
      </c>
      <c r="E190" s="38">
        <v>16</v>
      </c>
      <c r="F190" s="38">
        <v>33</v>
      </c>
      <c r="G190" s="38">
        <v>3</v>
      </c>
      <c r="H190" s="38">
        <v>1</v>
      </c>
      <c r="I190" s="38">
        <v>1</v>
      </c>
      <c r="J190" s="38">
        <v>0</v>
      </c>
      <c r="K190" s="38">
        <v>0</v>
      </c>
      <c r="L190" s="38">
        <v>1</v>
      </c>
      <c r="M190" s="38">
        <v>0</v>
      </c>
      <c r="N190" s="38">
        <v>0</v>
      </c>
      <c r="O190" s="38">
        <v>0</v>
      </c>
      <c r="P190" s="38">
        <v>0</v>
      </c>
      <c r="Q190" s="38">
        <v>0</v>
      </c>
      <c r="R190" s="38">
        <v>0</v>
      </c>
      <c r="S190" s="38">
        <v>56</v>
      </c>
    </row>
    <row r="191" spans="1:54" x14ac:dyDescent="0.25">
      <c r="A191" s="38"/>
      <c r="B191" s="38" t="s">
        <v>21</v>
      </c>
      <c r="C191" s="38">
        <v>0</v>
      </c>
      <c r="D191" s="38">
        <v>0</v>
      </c>
      <c r="E191" s="38">
        <v>1</v>
      </c>
      <c r="F191" s="38">
        <v>0</v>
      </c>
      <c r="G191" s="38">
        <v>3</v>
      </c>
      <c r="H191" s="38">
        <v>31</v>
      </c>
      <c r="I191" s="38">
        <v>15</v>
      </c>
      <c r="J191" s="38">
        <v>4</v>
      </c>
      <c r="K191" s="38">
        <v>0</v>
      </c>
      <c r="L191" s="38">
        <v>1</v>
      </c>
      <c r="M191" s="38">
        <v>1</v>
      </c>
      <c r="N191" s="38">
        <v>0</v>
      </c>
      <c r="O191" s="38">
        <v>0</v>
      </c>
      <c r="P191" s="38">
        <v>0</v>
      </c>
      <c r="Q191" s="38">
        <v>0</v>
      </c>
      <c r="R191" s="38">
        <v>0</v>
      </c>
      <c r="S191" s="38">
        <v>56</v>
      </c>
    </row>
    <row r="192" spans="1:54" x14ac:dyDescent="0.25">
      <c r="A192" s="38"/>
      <c r="B192" s="38" t="s">
        <v>22</v>
      </c>
      <c r="C192" s="38">
        <v>0</v>
      </c>
      <c r="D192" s="38">
        <v>12</v>
      </c>
      <c r="E192" s="38">
        <v>0</v>
      </c>
      <c r="F192" s="38">
        <v>28</v>
      </c>
      <c r="G192" s="38">
        <v>13</v>
      </c>
      <c r="H192" s="38">
        <v>1</v>
      </c>
      <c r="I192" s="38">
        <v>2</v>
      </c>
      <c r="J192" s="38">
        <v>0</v>
      </c>
      <c r="K192" s="38">
        <v>0</v>
      </c>
      <c r="L192" s="38">
        <v>0</v>
      </c>
      <c r="M192" s="38">
        <v>0</v>
      </c>
      <c r="N192" s="38">
        <v>0</v>
      </c>
      <c r="O192" s="38">
        <v>0</v>
      </c>
      <c r="P192" s="38">
        <v>0</v>
      </c>
      <c r="Q192" s="38">
        <v>0</v>
      </c>
      <c r="R192" s="38">
        <v>0</v>
      </c>
      <c r="S192" s="38">
        <v>56</v>
      </c>
    </row>
    <row r="193" spans="1:19" x14ac:dyDescent="0.25">
      <c r="A193" s="38"/>
      <c r="B193" s="38" t="s">
        <v>73</v>
      </c>
      <c r="C193" s="38">
        <v>0</v>
      </c>
      <c r="D193" s="38">
        <v>0</v>
      </c>
      <c r="E193" s="38">
        <v>0</v>
      </c>
      <c r="F193" s="38">
        <v>0</v>
      </c>
      <c r="G193" s="38">
        <v>0</v>
      </c>
      <c r="H193" s="38">
        <v>2</v>
      </c>
      <c r="I193" s="38">
        <v>0</v>
      </c>
      <c r="J193" s="38">
        <v>2</v>
      </c>
      <c r="K193" s="38">
        <v>37</v>
      </c>
      <c r="L193" s="38">
        <v>13</v>
      </c>
      <c r="M193" s="38">
        <v>2</v>
      </c>
      <c r="N193" s="38">
        <v>0</v>
      </c>
      <c r="O193" s="38">
        <v>0</v>
      </c>
      <c r="P193" s="38">
        <v>0</v>
      </c>
      <c r="Q193" s="38">
        <v>0</v>
      </c>
      <c r="R193" s="38">
        <v>0</v>
      </c>
      <c r="S193" s="38">
        <v>56</v>
      </c>
    </row>
    <row r="194" spans="1:19" x14ac:dyDescent="0.25">
      <c r="A194" s="38"/>
      <c r="B194" s="38" t="s">
        <v>78</v>
      </c>
      <c r="C194" s="38">
        <v>0</v>
      </c>
      <c r="D194" s="38">
        <v>4</v>
      </c>
      <c r="E194" s="38">
        <v>0</v>
      </c>
      <c r="F194" s="38">
        <v>17</v>
      </c>
      <c r="G194" s="38">
        <v>14</v>
      </c>
      <c r="H194" s="38">
        <v>3</v>
      </c>
      <c r="I194" s="38">
        <v>1</v>
      </c>
      <c r="J194" s="38">
        <v>3</v>
      </c>
      <c r="K194" s="38">
        <v>1</v>
      </c>
      <c r="L194" s="38">
        <v>1</v>
      </c>
      <c r="M194" s="38">
        <v>11</v>
      </c>
      <c r="N194" s="38">
        <v>0</v>
      </c>
      <c r="O194" s="38">
        <v>0</v>
      </c>
      <c r="P194" s="38">
        <v>0</v>
      </c>
      <c r="Q194" s="38">
        <v>0</v>
      </c>
      <c r="R194" s="38">
        <v>0</v>
      </c>
      <c r="S194" s="38">
        <v>55</v>
      </c>
    </row>
    <row r="195" spans="1:19" x14ac:dyDescent="0.25">
      <c r="A195" s="38"/>
      <c r="B195" s="38" t="s">
        <v>79</v>
      </c>
      <c r="C195" s="38">
        <v>0</v>
      </c>
      <c r="D195" s="38">
        <v>0</v>
      </c>
      <c r="E195" s="38">
        <v>0</v>
      </c>
      <c r="F195" s="38">
        <v>50</v>
      </c>
      <c r="G195" s="38">
        <v>0</v>
      </c>
      <c r="H195" s="38">
        <v>3</v>
      </c>
      <c r="I195" s="38">
        <v>0</v>
      </c>
      <c r="J195" s="38">
        <v>0</v>
      </c>
      <c r="K195" s="38">
        <v>2</v>
      </c>
      <c r="L195" s="38">
        <v>0</v>
      </c>
      <c r="M195" s="38">
        <v>0</v>
      </c>
      <c r="N195" s="38">
        <v>0</v>
      </c>
      <c r="O195" s="38">
        <v>0</v>
      </c>
      <c r="P195" s="38">
        <v>0</v>
      </c>
      <c r="Q195" s="38">
        <v>0</v>
      </c>
      <c r="R195" s="38">
        <v>0</v>
      </c>
      <c r="S195" s="38">
        <v>55</v>
      </c>
    </row>
    <row r="196" spans="1:19" x14ac:dyDescent="0.25">
      <c r="A196" s="38"/>
      <c r="B196" s="38"/>
      <c r="C196" s="38"/>
      <c r="D196" s="38"/>
      <c r="E196" s="38"/>
      <c r="F196" s="38"/>
      <c r="G196" s="38"/>
      <c r="H196" s="38"/>
      <c r="I196" s="38"/>
      <c r="J196" s="38"/>
      <c r="K196" s="38"/>
      <c r="L196" s="38"/>
      <c r="M196" s="38"/>
      <c r="N196" s="38"/>
      <c r="O196" s="38"/>
      <c r="P196" s="38"/>
      <c r="Q196" s="38"/>
      <c r="R196" s="38"/>
      <c r="S196" s="38"/>
    </row>
    <row r="197" spans="1:19" x14ac:dyDescent="0.25">
      <c r="A197" t="s">
        <v>77</v>
      </c>
    </row>
    <row r="198" spans="1:19" x14ac:dyDescent="0.25">
      <c r="B198" s="38" t="s">
        <v>0</v>
      </c>
      <c r="C198" s="38">
        <v>1.5625E-2</v>
      </c>
      <c r="D198" s="38">
        <v>3.125E-2</v>
      </c>
      <c r="E198" s="38">
        <v>6.25E-2</v>
      </c>
      <c r="F198" s="38">
        <v>0.125</v>
      </c>
      <c r="G198" s="38">
        <v>0.25</v>
      </c>
      <c r="H198" s="38">
        <v>0.5</v>
      </c>
      <c r="I198" s="38">
        <v>1</v>
      </c>
      <c r="J198" s="38">
        <v>2</v>
      </c>
      <c r="K198" s="38">
        <v>4</v>
      </c>
      <c r="L198" s="38">
        <v>8</v>
      </c>
      <c r="M198" s="38">
        <v>16</v>
      </c>
      <c r="N198" s="38">
        <v>32</v>
      </c>
      <c r="O198" s="38">
        <v>64</v>
      </c>
      <c r="P198" s="38">
        <v>128</v>
      </c>
      <c r="Q198" s="38">
        <v>256</v>
      </c>
      <c r="R198" s="38">
        <v>512</v>
      </c>
      <c r="S198" s="38" t="s">
        <v>1</v>
      </c>
    </row>
    <row r="199" spans="1:19" x14ac:dyDescent="0.25">
      <c r="B199" s="38" t="s">
        <v>2</v>
      </c>
      <c r="C199" s="38">
        <v>0</v>
      </c>
      <c r="D199" s="38">
        <v>0</v>
      </c>
      <c r="E199" s="38">
        <v>0</v>
      </c>
      <c r="F199" s="38">
        <v>0</v>
      </c>
      <c r="G199" s="38">
        <v>0</v>
      </c>
      <c r="H199" s="38">
        <v>0</v>
      </c>
      <c r="I199" s="38">
        <v>0</v>
      </c>
      <c r="J199" s="38">
        <v>1</v>
      </c>
      <c r="K199" s="38">
        <v>3</v>
      </c>
      <c r="L199" s="38">
        <v>7</v>
      </c>
      <c r="M199" s="38">
        <v>20</v>
      </c>
      <c r="N199" s="38">
        <v>19</v>
      </c>
      <c r="O199" s="38">
        <v>25</v>
      </c>
      <c r="P199" s="38">
        <v>0</v>
      </c>
      <c r="Q199" s="38">
        <v>0</v>
      </c>
      <c r="R199" s="38">
        <v>0</v>
      </c>
      <c r="S199" s="38">
        <v>75</v>
      </c>
    </row>
    <row r="200" spans="1:19" x14ac:dyDescent="0.25">
      <c r="B200" s="38" t="s">
        <v>3</v>
      </c>
      <c r="C200" s="38">
        <v>0</v>
      </c>
      <c r="D200" s="38">
        <v>0</v>
      </c>
      <c r="E200" s="38">
        <v>0</v>
      </c>
      <c r="F200" s="38">
        <v>7</v>
      </c>
      <c r="G200" s="38">
        <v>0</v>
      </c>
      <c r="H200" s="38">
        <v>8</v>
      </c>
      <c r="I200" s="38">
        <v>22</v>
      </c>
      <c r="J200" s="38">
        <v>15</v>
      </c>
      <c r="K200" s="38">
        <v>4</v>
      </c>
      <c r="L200" s="38">
        <v>2</v>
      </c>
      <c r="M200" s="38">
        <v>1</v>
      </c>
      <c r="N200" s="38">
        <v>0</v>
      </c>
      <c r="O200" s="38">
        <v>16</v>
      </c>
      <c r="P200" s="38">
        <v>0</v>
      </c>
      <c r="Q200" s="38">
        <v>0</v>
      </c>
      <c r="R200" s="38">
        <v>0</v>
      </c>
      <c r="S200" s="38">
        <v>75</v>
      </c>
    </row>
    <row r="201" spans="1:19" x14ac:dyDescent="0.25">
      <c r="B201" s="38" t="s">
        <v>4</v>
      </c>
      <c r="C201" s="38">
        <v>0</v>
      </c>
      <c r="D201" s="38">
        <v>0</v>
      </c>
      <c r="E201" s="38">
        <v>0</v>
      </c>
      <c r="F201" s="38">
        <v>0</v>
      </c>
      <c r="G201" s="38">
        <v>1</v>
      </c>
      <c r="H201" s="38">
        <v>0</v>
      </c>
      <c r="I201" s="38">
        <v>5</v>
      </c>
      <c r="J201" s="38">
        <v>22</v>
      </c>
      <c r="K201" s="38">
        <v>15</v>
      </c>
      <c r="L201" s="38">
        <v>12</v>
      </c>
      <c r="M201" s="38">
        <v>4</v>
      </c>
      <c r="N201" s="38">
        <v>3</v>
      </c>
      <c r="O201" s="38">
        <v>5</v>
      </c>
      <c r="P201" s="38">
        <v>8</v>
      </c>
      <c r="Q201" s="38">
        <v>0</v>
      </c>
      <c r="R201" s="38">
        <v>0</v>
      </c>
      <c r="S201" s="38">
        <v>75</v>
      </c>
    </row>
    <row r="202" spans="1:19" x14ac:dyDescent="0.25">
      <c r="B202" s="38" t="s">
        <v>5</v>
      </c>
      <c r="C202" s="38">
        <v>0</v>
      </c>
      <c r="D202" s="38">
        <v>0</v>
      </c>
      <c r="E202" s="38">
        <v>0</v>
      </c>
      <c r="F202" s="38">
        <v>0</v>
      </c>
      <c r="G202" s="38">
        <v>9</v>
      </c>
      <c r="H202" s="38">
        <v>0</v>
      </c>
      <c r="I202" s="38">
        <v>27</v>
      </c>
      <c r="J202" s="38">
        <v>25</v>
      </c>
      <c r="K202" s="38">
        <v>6</v>
      </c>
      <c r="L202" s="38">
        <v>3</v>
      </c>
      <c r="M202" s="38">
        <v>0</v>
      </c>
      <c r="N202" s="38">
        <v>1</v>
      </c>
      <c r="O202" s="38">
        <v>2</v>
      </c>
      <c r="P202" s="38">
        <v>2</v>
      </c>
      <c r="Q202" s="38">
        <v>0</v>
      </c>
      <c r="R202" s="38">
        <v>0</v>
      </c>
      <c r="S202" s="38">
        <v>75</v>
      </c>
    </row>
    <row r="203" spans="1:19" x14ac:dyDescent="0.25">
      <c r="B203" s="38" t="s">
        <v>6</v>
      </c>
      <c r="C203" s="38">
        <v>0</v>
      </c>
      <c r="D203" s="38">
        <v>0</v>
      </c>
      <c r="E203" s="38">
        <v>0</v>
      </c>
      <c r="F203" s="38">
        <v>69</v>
      </c>
      <c r="G203" s="38">
        <v>0</v>
      </c>
      <c r="H203" s="38">
        <v>2</v>
      </c>
      <c r="I203" s="38">
        <v>0</v>
      </c>
      <c r="J203" s="38">
        <v>0</v>
      </c>
      <c r="K203" s="38">
        <v>0</v>
      </c>
      <c r="L203" s="38">
        <v>0</v>
      </c>
      <c r="M203" s="38">
        <v>2</v>
      </c>
      <c r="N203" s="38">
        <v>2</v>
      </c>
      <c r="O203" s="38">
        <v>0</v>
      </c>
      <c r="P203" s="38">
        <v>0</v>
      </c>
      <c r="Q203" s="38">
        <v>0</v>
      </c>
      <c r="R203" s="38">
        <v>0</v>
      </c>
      <c r="S203" s="38">
        <v>75</v>
      </c>
    </row>
    <row r="204" spans="1:19" x14ac:dyDescent="0.25">
      <c r="B204" s="38" t="s">
        <v>7</v>
      </c>
      <c r="C204" s="38">
        <v>0</v>
      </c>
      <c r="D204" s="38">
        <v>63</v>
      </c>
      <c r="E204" s="38">
        <v>0</v>
      </c>
      <c r="F204" s="38">
        <v>5</v>
      </c>
      <c r="G204" s="38">
        <v>2</v>
      </c>
      <c r="H204" s="38">
        <v>1</v>
      </c>
      <c r="I204" s="38">
        <v>0</v>
      </c>
      <c r="J204" s="38">
        <v>0</v>
      </c>
      <c r="K204" s="38">
        <v>1</v>
      </c>
      <c r="L204" s="38">
        <v>0</v>
      </c>
      <c r="M204" s="38">
        <v>3</v>
      </c>
      <c r="N204" s="38">
        <v>0</v>
      </c>
      <c r="O204" s="38">
        <v>0</v>
      </c>
      <c r="P204" s="38">
        <v>0</v>
      </c>
      <c r="Q204" s="38">
        <v>0</v>
      </c>
      <c r="R204" s="38">
        <v>0</v>
      </c>
      <c r="S204" s="38">
        <v>75</v>
      </c>
    </row>
    <row r="205" spans="1:19" x14ac:dyDescent="0.25">
      <c r="B205" s="38" t="s">
        <v>8</v>
      </c>
      <c r="C205" s="38">
        <v>0</v>
      </c>
      <c r="D205" s="38">
        <v>0</v>
      </c>
      <c r="E205" s="38">
        <v>0</v>
      </c>
      <c r="F205" s="38">
        <v>54</v>
      </c>
      <c r="G205" s="38">
        <v>0</v>
      </c>
      <c r="H205" s="38">
        <v>12</v>
      </c>
      <c r="I205" s="38">
        <v>3</v>
      </c>
      <c r="J205" s="38">
        <v>2</v>
      </c>
      <c r="K205" s="38">
        <v>0</v>
      </c>
      <c r="L205" s="38">
        <v>0</v>
      </c>
      <c r="M205" s="38">
        <v>3</v>
      </c>
      <c r="N205" s="38">
        <v>0</v>
      </c>
      <c r="O205" s="38">
        <v>1</v>
      </c>
      <c r="P205" s="38">
        <v>0</v>
      </c>
      <c r="Q205" s="38">
        <v>0</v>
      </c>
      <c r="R205" s="38">
        <v>0</v>
      </c>
      <c r="S205" s="38">
        <v>75</v>
      </c>
    </row>
    <row r="206" spans="1:19" x14ac:dyDescent="0.25">
      <c r="B206" s="38" t="s">
        <v>9</v>
      </c>
      <c r="C206" s="38">
        <v>0</v>
      </c>
      <c r="D206" s="38">
        <v>0</v>
      </c>
      <c r="E206" s="38">
        <v>0</v>
      </c>
      <c r="F206" s="38">
        <v>0</v>
      </c>
      <c r="G206" s="38">
        <v>0</v>
      </c>
      <c r="H206" s="38">
        <v>2</v>
      </c>
      <c r="I206" s="38">
        <v>32</v>
      </c>
      <c r="J206" s="38">
        <v>26</v>
      </c>
      <c r="K206" s="38">
        <v>8</v>
      </c>
      <c r="L206" s="38">
        <v>1</v>
      </c>
      <c r="M206" s="38">
        <v>3</v>
      </c>
      <c r="N206" s="38">
        <v>0</v>
      </c>
      <c r="O206" s="38">
        <v>3</v>
      </c>
      <c r="P206" s="38">
        <v>0</v>
      </c>
      <c r="Q206" s="38">
        <v>0</v>
      </c>
      <c r="R206" s="38">
        <v>0</v>
      </c>
      <c r="S206" s="38">
        <v>75</v>
      </c>
    </row>
    <row r="207" spans="1:19" x14ac:dyDescent="0.25">
      <c r="B207" s="38" t="s">
        <v>10</v>
      </c>
      <c r="C207" s="38">
        <v>0</v>
      </c>
      <c r="D207" s="38">
        <v>0</v>
      </c>
      <c r="E207" s="38">
        <v>39</v>
      </c>
      <c r="F207" s="38">
        <v>0</v>
      </c>
      <c r="G207" s="38">
        <v>24</v>
      </c>
      <c r="H207" s="38">
        <v>10</v>
      </c>
      <c r="I207" s="38">
        <v>2</v>
      </c>
      <c r="J207" s="38">
        <v>0</v>
      </c>
      <c r="K207" s="38">
        <v>0</v>
      </c>
      <c r="L207" s="38">
        <v>0</v>
      </c>
      <c r="M207" s="38">
        <v>0</v>
      </c>
      <c r="N207" s="38">
        <v>0</v>
      </c>
      <c r="O207" s="38">
        <v>0</v>
      </c>
      <c r="P207" s="38">
        <v>0</v>
      </c>
      <c r="Q207" s="38">
        <v>0</v>
      </c>
      <c r="R207" s="38">
        <v>0</v>
      </c>
      <c r="S207" s="38">
        <v>75</v>
      </c>
    </row>
    <row r="208" spans="1:19" x14ac:dyDescent="0.25">
      <c r="B208" s="38" t="s">
        <v>11</v>
      </c>
      <c r="C208" s="38">
        <v>0</v>
      </c>
      <c r="D208" s="38">
        <v>0</v>
      </c>
      <c r="E208" s="38">
        <v>74</v>
      </c>
      <c r="F208" s="38">
        <v>0</v>
      </c>
      <c r="G208" s="38">
        <v>1</v>
      </c>
      <c r="H208" s="38">
        <v>0</v>
      </c>
      <c r="I208" s="38">
        <v>0</v>
      </c>
      <c r="J208" s="38">
        <v>0</v>
      </c>
      <c r="K208" s="38">
        <v>0</v>
      </c>
      <c r="L208" s="38">
        <v>0</v>
      </c>
      <c r="M208" s="38">
        <v>0</v>
      </c>
      <c r="N208" s="38">
        <v>0</v>
      </c>
      <c r="O208" s="38">
        <v>0</v>
      </c>
      <c r="P208" s="38">
        <v>0</v>
      </c>
      <c r="Q208" s="38">
        <v>0</v>
      </c>
      <c r="R208" s="38">
        <v>0</v>
      </c>
      <c r="S208" s="38">
        <v>75</v>
      </c>
    </row>
    <row r="209" spans="1:19" x14ac:dyDescent="0.25">
      <c r="B209" s="38" t="s">
        <v>12</v>
      </c>
      <c r="C209" s="38">
        <v>0</v>
      </c>
      <c r="D209" s="38">
        <v>1</v>
      </c>
      <c r="E209" s="38">
        <v>0</v>
      </c>
      <c r="F209" s="38">
        <v>3</v>
      </c>
      <c r="G209" s="38">
        <v>39</v>
      </c>
      <c r="H209" s="38">
        <v>24</v>
      </c>
      <c r="I209" s="38">
        <v>6</v>
      </c>
      <c r="J209" s="38">
        <v>1</v>
      </c>
      <c r="K209" s="38">
        <v>0</v>
      </c>
      <c r="L209" s="38">
        <v>0</v>
      </c>
      <c r="M209" s="38">
        <v>1</v>
      </c>
      <c r="N209" s="38">
        <v>0</v>
      </c>
      <c r="O209" s="38">
        <v>0</v>
      </c>
      <c r="P209" s="38">
        <v>0</v>
      </c>
      <c r="Q209" s="38">
        <v>0</v>
      </c>
      <c r="R209" s="38">
        <v>0</v>
      </c>
      <c r="S209" s="38">
        <v>75</v>
      </c>
    </row>
    <row r="210" spans="1:19" x14ac:dyDescent="0.25">
      <c r="B210" s="38" t="s">
        <v>13</v>
      </c>
      <c r="C210" s="38">
        <v>0</v>
      </c>
      <c r="D210" s="38">
        <v>0</v>
      </c>
      <c r="E210" s="38">
        <v>0</v>
      </c>
      <c r="F210" s="38">
        <v>0</v>
      </c>
      <c r="G210" s="38">
        <v>63</v>
      </c>
      <c r="H210" s="38">
        <v>0</v>
      </c>
      <c r="I210" s="38">
        <v>10</v>
      </c>
      <c r="J210" s="38">
        <v>1</v>
      </c>
      <c r="K210" s="38">
        <v>0</v>
      </c>
      <c r="L210" s="38">
        <v>0</v>
      </c>
      <c r="M210" s="38">
        <v>1</v>
      </c>
      <c r="N210" s="38">
        <v>0</v>
      </c>
      <c r="O210" s="38">
        <v>0</v>
      </c>
      <c r="P210" s="38">
        <v>0</v>
      </c>
      <c r="Q210" s="38">
        <v>0</v>
      </c>
      <c r="R210" s="38">
        <v>0</v>
      </c>
      <c r="S210" s="38">
        <v>75</v>
      </c>
    </row>
    <row r="211" spans="1:19" x14ac:dyDescent="0.25">
      <c r="B211" s="38" t="s">
        <v>14</v>
      </c>
      <c r="C211" s="38">
        <v>0</v>
      </c>
      <c r="D211" s="38">
        <v>0</v>
      </c>
      <c r="E211" s="38">
        <v>18</v>
      </c>
      <c r="F211" s="38">
        <v>0</v>
      </c>
      <c r="G211" s="38">
        <v>53</v>
      </c>
      <c r="H211" s="38">
        <v>2</v>
      </c>
      <c r="I211" s="38">
        <v>1</v>
      </c>
      <c r="J211" s="38">
        <v>0</v>
      </c>
      <c r="K211" s="38">
        <v>0</v>
      </c>
      <c r="L211" s="38">
        <v>0</v>
      </c>
      <c r="M211" s="38">
        <v>1</v>
      </c>
      <c r="N211" s="38">
        <v>0</v>
      </c>
      <c r="O211" s="38">
        <v>0</v>
      </c>
      <c r="P211" s="38">
        <v>0</v>
      </c>
      <c r="Q211" s="38">
        <v>0</v>
      </c>
      <c r="R211" s="38">
        <v>0</v>
      </c>
      <c r="S211" s="38">
        <v>75</v>
      </c>
    </row>
    <row r="212" spans="1:19" x14ac:dyDescent="0.25">
      <c r="B212" s="38" t="s">
        <v>15</v>
      </c>
      <c r="C212" s="38">
        <v>0</v>
      </c>
      <c r="D212" s="38">
        <v>0</v>
      </c>
      <c r="E212" s="38">
        <v>24</v>
      </c>
      <c r="F212" s="38">
        <v>0</v>
      </c>
      <c r="G212" s="38">
        <v>0</v>
      </c>
      <c r="H212" s="38">
        <v>1</v>
      </c>
      <c r="I212" s="38">
        <v>0</v>
      </c>
      <c r="J212" s="38">
        <v>0</v>
      </c>
      <c r="K212" s="38">
        <v>0</v>
      </c>
      <c r="L212" s="38">
        <v>1</v>
      </c>
      <c r="M212" s="38">
        <v>0</v>
      </c>
      <c r="N212" s="38">
        <v>0</v>
      </c>
      <c r="O212" s="38">
        <v>0</v>
      </c>
      <c r="P212" s="38">
        <v>0</v>
      </c>
      <c r="Q212" s="38">
        <v>0</v>
      </c>
      <c r="R212" s="38">
        <v>0</v>
      </c>
      <c r="S212" s="38">
        <v>26</v>
      </c>
    </row>
    <row r="213" spans="1:19" x14ac:dyDescent="0.25">
      <c r="B213" s="38" t="s">
        <v>16</v>
      </c>
      <c r="C213" s="38">
        <v>0</v>
      </c>
      <c r="D213" s="38">
        <v>0</v>
      </c>
      <c r="E213" s="38">
        <v>0</v>
      </c>
      <c r="F213" s="38">
        <v>0</v>
      </c>
      <c r="G213" s="38">
        <v>0</v>
      </c>
      <c r="H213" s="38">
        <v>3</v>
      </c>
      <c r="I213" s="38">
        <v>0</v>
      </c>
      <c r="J213" s="38">
        <v>8</v>
      </c>
      <c r="K213" s="38">
        <v>10</v>
      </c>
      <c r="L213" s="38">
        <v>17</v>
      </c>
      <c r="M213" s="38">
        <v>18</v>
      </c>
      <c r="N213" s="38">
        <v>12</v>
      </c>
      <c r="O213" s="38">
        <v>4</v>
      </c>
      <c r="P213" s="38">
        <v>1</v>
      </c>
      <c r="Q213" s="38">
        <v>2</v>
      </c>
      <c r="R213" s="38">
        <v>0</v>
      </c>
      <c r="S213" s="38">
        <v>75</v>
      </c>
    </row>
    <row r="214" spans="1:19" x14ac:dyDescent="0.25">
      <c r="B214" s="38" t="s">
        <v>17</v>
      </c>
      <c r="C214" s="38">
        <v>0</v>
      </c>
      <c r="D214" s="38">
        <v>0</v>
      </c>
      <c r="E214" s="38">
        <v>37</v>
      </c>
      <c r="F214" s="38">
        <v>0</v>
      </c>
      <c r="G214" s="38">
        <v>20</v>
      </c>
      <c r="H214" s="38">
        <v>9</v>
      </c>
      <c r="I214" s="38">
        <v>2</v>
      </c>
      <c r="J214" s="38">
        <v>1</v>
      </c>
      <c r="K214" s="38">
        <v>0</v>
      </c>
      <c r="L214" s="38">
        <v>1</v>
      </c>
      <c r="M214" s="38">
        <v>1</v>
      </c>
      <c r="N214" s="38">
        <v>4</v>
      </c>
      <c r="O214" s="38">
        <v>0</v>
      </c>
      <c r="P214" s="38">
        <v>0</v>
      </c>
      <c r="Q214" s="38">
        <v>0</v>
      </c>
      <c r="R214" s="38">
        <v>0</v>
      </c>
      <c r="S214" s="38">
        <v>75</v>
      </c>
    </row>
    <row r="215" spans="1:19" x14ac:dyDescent="0.25">
      <c r="B215" s="38" t="s">
        <v>18</v>
      </c>
      <c r="C215" s="38">
        <v>0</v>
      </c>
      <c r="D215" s="38">
        <v>45</v>
      </c>
      <c r="E215" s="38">
        <v>21</v>
      </c>
      <c r="F215" s="38">
        <v>4</v>
      </c>
      <c r="G215" s="38">
        <v>0</v>
      </c>
      <c r="H215" s="38">
        <v>3</v>
      </c>
      <c r="I215" s="38">
        <v>1</v>
      </c>
      <c r="J215" s="38">
        <v>1</v>
      </c>
      <c r="K215" s="38">
        <v>0</v>
      </c>
      <c r="L215" s="38">
        <v>0</v>
      </c>
      <c r="M215" s="38">
        <v>0</v>
      </c>
      <c r="N215" s="38">
        <v>0</v>
      </c>
      <c r="O215" s="38">
        <v>0</v>
      </c>
      <c r="P215" s="38">
        <v>0</v>
      </c>
      <c r="Q215" s="38">
        <v>0</v>
      </c>
      <c r="R215" s="38">
        <v>0</v>
      </c>
      <c r="S215" s="38">
        <v>75</v>
      </c>
    </row>
    <row r="216" spans="1:19" x14ac:dyDescent="0.25">
      <c r="B216" s="38" t="s">
        <v>19</v>
      </c>
      <c r="C216" s="38">
        <v>0</v>
      </c>
      <c r="D216" s="38">
        <v>64</v>
      </c>
      <c r="E216" s="38">
        <v>0</v>
      </c>
      <c r="F216" s="38">
        <v>5</v>
      </c>
      <c r="G216" s="38">
        <v>2</v>
      </c>
      <c r="H216" s="38">
        <v>3</v>
      </c>
      <c r="I216" s="38">
        <v>1</v>
      </c>
      <c r="J216" s="38">
        <v>0</v>
      </c>
      <c r="K216" s="38">
        <v>0</v>
      </c>
      <c r="L216" s="38">
        <v>0</v>
      </c>
      <c r="M216" s="38">
        <v>0</v>
      </c>
      <c r="N216" s="38">
        <v>0</v>
      </c>
      <c r="O216" s="38">
        <v>0</v>
      </c>
      <c r="P216" s="38">
        <v>0</v>
      </c>
      <c r="Q216" s="38">
        <v>0</v>
      </c>
      <c r="R216" s="38">
        <v>0</v>
      </c>
      <c r="S216" s="38">
        <v>75</v>
      </c>
    </row>
    <row r="217" spans="1:19" x14ac:dyDescent="0.25">
      <c r="B217" s="38" t="s">
        <v>20</v>
      </c>
      <c r="C217" s="38">
        <v>0</v>
      </c>
      <c r="D217" s="38">
        <v>1</v>
      </c>
      <c r="E217" s="38">
        <v>13</v>
      </c>
      <c r="F217" s="38">
        <v>52</v>
      </c>
      <c r="G217" s="38">
        <v>3</v>
      </c>
      <c r="H217" s="38">
        <v>2</v>
      </c>
      <c r="I217" s="38">
        <v>4</v>
      </c>
      <c r="J217" s="38">
        <v>0</v>
      </c>
      <c r="K217" s="38">
        <v>0</v>
      </c>
      <c r="L217" s="38">
        <v>0</v>
      </c>
      <c r="M217" s="38">
        <v>0</v>
      </c>
      <c r="N217" s="38">
        <v>0</v>
      </c>
      <c r="O217" s="38">
        <v>0</v>
      </c>
      <c r="P217" s="38">
        <v>0</v>
      </c>
      <c r="Q217" s="38">
        <v>0</v>
      </c>
      <c r="R217" s="38">
        <v>0</v>
      </c>
      <c r="S217" s="38">
        <v>75</v>
      </c>
    </row>
    <row r="218" spans="1:19" x14ac:dyDescent="0.25">
      <c r="B218" s="38" t="s">
        <v>21</v>
      </c>
      <c r="C218" s="38">
        <v>0</v>
      </c>
      <c r="D218" s="38">
        <v>0</v>
      </c>
      <c r="E218" s="38">
        <v>0</v>
      </c>
      <c r="F218" s="38">
        <v>0</v>
      </c>
      <c r="G218" s="38">
        <v>2</v>
      </c>
      <c r="H218" s="38">
        <v>10</v>
      </c>
      <c r="I218" s="38">
        <v>28</v>
      </c>
      <c r="J218" s="38">
        <v>12</v>
      </c>
      <c r="K218" s="38">
        <v>3</v>
      </c>
      <c r="L218" s="38">
        <v>4</v>
      </c>
      <c r="M218" s="38">
        <v>16</v>
      </c>
      <c r="N218" s="38">
        <v>0</v>
      </c>
      <c r="O218" s="38">
        <v>0</v>
      </c>
      <c r="P218" s="38">
        <v>0</v>
      </c>
      <c r="Q218" s="38">
        <v>0</v>
      </c>
      <c r="R218" s="38">
        <v>0</v>
      </c>
      <c r="S218" s="38">
        <v>75</v>
      </c>
    </row>
    <row r="219" spans="1:19" x14ac:dyDescent="0.25">
      <c r="B219" s="38" t="s">
        <v>22</v>
      </c>
      <c r="C219" s="38">
        <v>0</v>
      </c>
      <c r="D219" s="38">
        <v>2</v>
      </c>
      <c r="E219" s="38">
        <v>0</v>
      </c>
      <c r="F219" s="38">
        <v>21</v>
      </c>
      <c r="G219" s="38">
        <v>38</v>
      </c>
      <c r="H219" s="38">
        <v>12</v>
      </c>
      <c r="I219" s="38">
        <v>2</v>
      </c>
      <c r="J219" s="38">
        <v>0</v>
      </c>
      <c r="K219" s="38">
        <v>0</v>
      </c>
      <c r="L219" s="38">
        <v>0</v>
      </c>
      <c r="M219" s="38">
        <v>0</v>
      </c>
      <c r="N219" s="38">
        <v>0</v>
      </c>
      <c r="O219" s="38">
        <v>0</v>
      </c>
      <c r="P219" s="38">
        <v>0</v>
      </c>
      <c r="Q219" s="38">
        <v>0</v>
      </c>
      <c r="R219" s="38">
        <v>0</v>
      </c>
      <c r="S219" s="38">
        <v>75</v>
      </c>
    </row>
    <row r="220" spans="1:19" x14ac:dyDescent="0.25">
      <c r="B220" s="38" t="s">
        <v>73</v>
      </c>
      <c r="C220" s="38">
        <v>0</v>
      </c>
      <c r="D220" s="38">
        <v>0</v>
      </c>
      <c r="E220" s="38">
        <v>0</v>
      </c>
      <c r="F220" s="38">
        <v>0</v>
      </c>
      <c r="G220" s="38">
        <v>0</v>
      </c>
      <c r="H220" s="38">
        <v>1</v>
      </c>
      <c r="I220" s="38">
        <v>0</v>
      </c>
      <c r="J220" s="38">
        <v>8</v>
      </c>
      <c r="K220" s="38">
        <v>30</v>
      </c>
      <c r="L220" s="38">
        <v>34</v>
      </c>
      <c r="M220" s="38">
        <v>2</v>
      </c>
      <c r="N220" s="38">
        <v>0</v>
      </c>
      <c r="O220" s="38">
        <v>0</v>
      </c>
      <c r="P220" s="38">
        <v>0</v>
      </c>
      <c r="Q220" s="38">
        <v>0</v>
      </c>
      <c r="R220" s="38">
        <v>0</v>
      </c>
      <c r="S220" s="38">
        <v>75</v>
      </c>
    </row>
    <row r="221" spans="1:19" x14ac:dyDescent="0.25">
      <c r="B221" s="38" t="s">
        <v>78</v>
      </c>
      <c r="C221" s="38">
        <v>0</v>
      </c>
      <c r="D221" s="38">
        <v>2</v>
      </c>
      <c r="E221" s="38">
        <v>0</v>
      </c>
      <c r="F221" s="38">
        <v>14</v>
      </c>
      <c r="G221" s="38">
        <v>13</v>
      </c>
      <c r="H221" s="38">
        <v>8</v>
      </c>
      <c r="I221" s="38">
        <v>7</v>
      </c>
      <c r="J221" s="38">
        <v>3</v>
      </c>
      <c r="K221" s="38">
        <v>4</v>
      </c>
      <c r="L221" s="38">
        <v>10</v>
      </c>
      <c r="M221" s="38">
        <v>12</v>
      </c>
      <c r="N221" s="38">
        <v>0</v>
      </c>
      <c r="O221" s="38">
        <v>0</v>
      </c>
      <c r="P221" s="38">
        <v>0</v>
      </c>
      <c r="Q221" s="38">
        <v>0</v>
      </c>
      <c r="R221" s="38">
        <v>0</v>
      </c>
      <c r="S221" s="38">
        <v>73</v>
      </c>
    </row>
    <row r="222" spans="1:19" x14ac:dyDescent="0.25">
      <c r="B222" s="38" t="s">
        <v>79</v>
      </c>
      <c r="C222" s="38">
        <v>0</v>
      </c>
      <c r="D222" s="38">
        <v>0</v>
      </c>
      <c r="E222" s="38">
        <v>0</v>
      </c>
      <c r="F222" s="38">
        <v>71</v>
      </c>
      <c r="G222" s="38">
        <v>0</v>
      </c>
      <c r="H222" s="38">
        <v>3</v>
      </c>
      <c r="I222" s="38">
        <v>0</v>
      </c>
      <c r="J222" s="38">
        <v>0</v>
      </c>
      <c r="K222" s="38">
        <v>0</v>
      </c>
      <c r="L222" s="38">
        <v>0</v>
      </c>
      <c r="M222" s="38">
        <v>0</v>
      </c>
      <c r="N222" s="38">
        <v>0</v>
      </c>
      <c r="O222" s="38">
        <v>0</v>
      </c>
      <c r="P222" s="38">
        <v>0</v>
      </c>
      <c r="Q222" s="38">
        <v>0</v>
      </c>
      <c r="R222" s="38">
        <v>0</v>
      </c>
      <c r="S222" s="38">
        <v>74</v>
      </c>
    </row>
    <row r="223" spans="1:19" x14ac:dyDescent="0.25">
      <c r="A223" s="38"/>
      <c r="B223" s="38"/>
      <c r="C223" s="38"/>
      <c r="D223" s="38"/>
      <c r="E223" s="38"/>
      <c r="F223" s="38"/>
      <c r="G223" s="38"/>
      <c r="H223" s="38"/>
      <c r="I223" s="38"/>
      <c r="J223" s="38"/>
      <c r="K223" s="38"/>
      <c r="L223" s="38"/>
      <c r="M223" s="38"/>
      <c r="N223" s="38"/>
      <c r="O223" s="38"/>
      <c r="P223" s="38"/>
      <c r="Q223" s="38"/>
      <c r="R223" s="38"/>
      <c r="S223" s="38"/>
    </row>
    <row r="224" spans="1:19" x14ac:dyDescent="0.25">
      <c r="A224" s="38" t="s">
        <v>100</v>
      </c>
      <c r="B224" s="38"/>
      <c r="C224" s="38"/>
      <c r="D224" s="38"/>
      <c r="E224" s="38"/>
      <c r="F224" s="38"/>
      <c r="G224" s="38"/>
      <c r="H224" s="38"/>
      <c r="I224" s="38"/>
      <c r="J224" s="38"/>
      <c r="K224" s="38"/>
      <c r="L224" s="38"/>
      <c r="M224" s="38"/>
      <c r="N224" s="38"/>
      <c r="O224" s="38"/>
      <c r="P224" s="38"/>
      <c r="Q224" s="38"/>
      <c r="R224" s="38"/>
      <c r="S224" s="38"/>
    </row>
    <row r="225" spans="1:54" x14ac:dyDescent="0.25">
      <c r="A225" s="38"/>
      <c r="B225" s="38" t="s">
        <v>0</v>
      </c>
      <c r="C225" s="38">
        <v>1.5625E-2</v>
      </c>
      <c r="D225" s="38">
        <v>3.125E-2</v>
      </c>
      <c r="E225" s="38">
        <v>6.25E-2</v>
      </c>
      <c r="F225" s="38">
        <v>0.125</v>
      </c>
      <c r="G225" s="38">
        <v>0.25</v>
      </c>
      <c r="H225" s="38">
        <v>0.5</v>
      </c>
      <c r="I225" s="38">
        <v>1</v>
      </c>
      <c r="J225" s="38">
        <v>2</v>
      </c>
      <c r="K225" s="38">
        <v>4</v>
      </c>
      <c r="L225" s="38">
        <v>8</v>
      </c>
      <c r="M225" s="38">
        <v>16</v>
      </c>
      <c r="N225" s="38">
        <v>32</v>
      </c>
      <c r="O225" s="38">
        <v>64</v>
      </c>
      <c r="P225" s="38">
        <v>128</v>
      </c>
      <c r="Q225" s="38">
        <v>256</v>
      </c>
      <c r="R225" s="38">
        <v>512</v>
      </c>
      <c r="S225" s="38" t="s">
        <v>1</v>
      </c>
    </row>
    <row r="226" spans="1:54" x14ac:dyDescent="0.25">
      <c r="A226" s="38"/>
      <c r="B226" s="38" t="s">
        <v>2</v>
      </c>
      <c r="C226" s="38">
        <v>0</v>
      </c>
      <c r="D226" s="38">
        <v>2</v>
      </c>
      <c r="E226" s="38">
        <v>0</v>
      </c>
      <c r="F226" s="38">
        <v>1</v>
      </c>
      <c r="G226" s="38">
        <v>1</v>
      </c>
      <c r="H226" s="38">
        <v>3</v>
      </c>
      <c r="I226" s="38">
        <v>1</v>
      </c>
      <c r="J226" s="38">
        <v>2</v>
      </c>
      <c r="K226" s="38">
        <v>1</v>
      </c>
      <c r="L226" s="38">
        <v>1</v>
      </c>
      <c r="M226" s="38">
        <v>1</v>
      </c>
      <c r="N226" s="38">
        <v>0</v>
      </c>
      <c r="O226" s="38">
        <v>0</v>
      </c>
      <c r="P226" s="38">
        <v>0</v>
      </c>
      <c r="Q226" s="38">
        <v>0</v>
      </c>
      <c r="R226" s="38">
        <v>0</v>
      </c>
      <c r="S226" s="38">
        <v>13</v>
      </c>
    </row>
    <row r="227" spans="1:54" x14ac:dyDescent="0.25">
      <c r="A227" s="38"/>
      <c r="B227" s="38" t="s">
        <v>3</v>
      </c>
      <c r="C227" s="38">
        <v>0</v>
      </c>
      <c r="D227" s="38">
        <v>7</v>
      </c>
      <c r="E227" s="38">
        <v>1</v>
      </c>
      <c r="F227" s="38">
        <v>2</v>
      </c>
      <c r="G227" s="38">
        <v>3</v>
      </c>
      <c r="H227" s="38">
        <v>0</v>
      </c>
      <c r="I227" s="38">
        <v>0</v>
      </c>
      <c r="J227" s="38">
        <v>0</v>
      </c>
      <c r="K227" s="38">
        <v>0</v>
      </c>
      <c r="L227" s="38">
        <v>0</v>
      </c>
      <c r="M227" s="38">
        <v>0</v>
      </c>
      <c r="N227" s="38">
        <v>0</v>
      </c>
      <c r="O227" s="38">
        <v>0</v>
      </c>
      <c r="P227" s="38">
        <v>0</v>
      </c>
      <c r="Q227" s="38">
        <v>0</v>
      </c>
      <c r="R227" s="38">
        <v>0</v>
      </c>
      <c r="S227" s="38">
        <v>13</v>
      </c>
    </row>
    <row r="228" spans="1:54" x14ac:dyDescent="0.25">
      <c r="A228" s="38"/>
      <c r="B228" s="38" t="s">
        <v>7</v>
      </c>
      <c r="C228" s="38">
        <v>0</v>
      </c>
      <c r="D228" s="38">
        <v>1</v>
      </c>
      <c r="E228" s="38">
        <v>0</v>
      </c>
      <c r="F228" s="38">
        <v>4</v>
      </c>
      <c r="G228" s="38">
        <v>1</v>
      </c>
      <c r="H228" s="38">
        <v>1</v>
      </c>
      <c r="I228" s="38">
        <v>6</v>
      </c>
      <c r="J228" s="38">
        <v>0</v>
      </c>
      <c r="K228" s="38">
        <v>0</v>
      </c>
      <c r="L228" s="38">
        <v>0</v>
      </c>
      <c r="M228" s="38">
        <v>0</v>
      </c>
      <c r="N228" s="38">
        <v>0</v>
      </c>
      <c r="O228" s="38">
        <v>0</v>
      </c>
      <c r="P228" s="38">
        <v>0</v>
      </c>
      <c r="Q228" s="38">
        <v>0</v>
      </c>
      <c r="R228" s="38">
        <v>0</v>
      </c>
      <c r="S228" s="38">
        <v>13</v>
      </c>
    </row>
    <row r="229" spans="1:54" x14ac:dyDescent="0.25">
      <c r="A229" s="38"/>
      <c r="B229" s="38" t="s">
        <v>9</v>
      </c>
      <c r="C229" s="38">
        <v>0</v>
      </c>
      <c r="D229" s="38">
        <v>1</v>
      </c>
      <c r="E229" s="38">
        <v>0</v>
      </c>
      <c r="F229" s="38">
        <v>0</v>
      </c>
      <c r="G229" s="38">
        <v>0</v>
      </c>
      <c r="H229" s="38">
        <v>3</v>
      </c>
      <c r="I229" s="38">
        <v>4</v>
      </c>
      <c r="J229" s="38">
        <v>0</v>
      </c>
      <c r="K229" s="38">
        <v>3</v>
      </c>
      <c r="L229" s="38">
        <v>2</v>
      </c>
      <c r="M229" s="38">
        <v>0</v>
      </c>
      <c r="N229" s="38">
        <v>0</v>
      </c>
      <c r="O229" s="38">
        <v>0</v>
      </c>
      <c r="P229" s="38">
        <v>0</v>
      </c>
      <c r="Q229" s="38">
        <v>0</v>
      </c>
      <c r="R229" s="38">
        <v>0</v>
      </c>
      <c r="S229" s="38">
        <v>13</v>
      </c>
    </row>
    <row r="230" spans="1:54" x14ac:dyDescent="0.25">
      <c r="A230" s="38"/>
      <c r="B230" s="38" t="s">
        <v>18</v>
      </c>
      <c r="C230" s="38">
        <v>0</v>
      </c>
      <c r="D230" s="38">
        <v>10</v>
      </c>
      <c r="E230" s="38">
        <v>1</v>
      </c>
      <c r="F230" s="38">
        <v>1</v>
      </c>
      <c r="G230" s="38">
        <v>0</v>
      </c>
      <c r="H230" s="38">
        <v>0</v>
      </c>
      <c r="I230" s="38">
        <v>1</v>
      </c>
      <c r="J230" s="38">
        <v>0</v>
      </c>
      <c r="K230" s="38">
        <v>0</v>
      </c>
      <c r="L230" s="38">
        <v>0</v>
      </c>
      <c r="M230" s="38">
        <v>0</v>
      </c>
      <c r="N230" s="38">
        <v>0</v>
      </c>
      <c r="O230" s="38">
        <v>0</v>
      </c>
      <c r="P230" s="38">
        <v>0</v>
      </c>
      <c r="Q230" s="38">
        <v>0</v>
      </c>
      <c r="R230" s="38">
        <v>0</v>
      </c>
      <c r="S230" s="38">
        <v>13</v>
      </c>
    </row>
    <row r="231" spans="1:54" s="38" customFormat="1" x14ac:dyDescent="0.25">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row>
    <row r="232" spans="1:54" x14ac:dyDescent="0.25">
      <c r="A232" t="s">
        <v>72</v>
      </c>
    </row>
    <row r="233" spans="1:54" x14ac:dyDescent="0.25">
      <c r="B233" s="38" t="s">
        <v>0</v>
      </c>
      <c r="C233" s="38">
        <v>1.5625E-2</v>
      </c>
      <c r="D233" s="38">
        <v>3.125E-2</v>
      </c>
      <c r="E233" s="38">
        <v>6.25E-2</v>
      </c>
      <c r="F233" s="38">
        <v>0.125</v>
      </c>
      <c r="G233" s="38">
        <v>0.25</v>
      </c>
      <c r="H233" s="38">
        <v>0.5</v>
      </c>
      <c r="I233" s="38">
        <v>1</v>
      </c>
      <c r="J233" s="38">
        <v>2</v>
      </c>
      <c r="K233" s="38">
        <v>4</v>
      </c>
      <c r="L233" s="38">
        <v>8</v>
      </c>
      <c r="M233" s="38">
        <v>16</v>
      </c>
      <c r="N233" s="38">
        <v>32</v>
      </c>
      <c r="O233" s="38">
        <v>64</v>
      </c>
      <c r="P233" s="38">
        <v>128</v>
      </c>
      <c r="Q233" s="38">
        <v>256</v>
      </c>
      <c r="R233" s="38">
        <v>512</v>
      </c>
      <c r="S233" s="38" t="s">
        <v>1</v>
      </c>
    </row>
    <row r="234" spans="1:54" x14ac:dyDescent="0.25">
      <c r="B234" s="38" t="s">
        <v>2</v>
      </c>
      <c r="C234" s="38">
        <v>0</v>
      </c>
      <c r="D234" s="38">
        <v>0</v>
      </c>
      <c r="E234" s="38">
        <v>0</v>
      </c>
      <c r="F234" s="38">
        <v>0</v>
      </c>
      <c r="G234" s="38">
        <v>0</v>
      </c>
      <c r="H234" s="38">
        <v>6</v>
      </c>
      <c r="I234" s="38">
        <v>4</v>
      </c>
      <c r="J234" s="38">
        <v>2</v>
      </c>
      <c r="K234" s="38">
        <v>1</v>
      </c>
      <c r="L234" s="38">
        <v>0</v>
      </c>
      <c r="M234" s="38">
        <v>0</v>
      </c>
      <c r="N234" s="38">
        <v>0</v>
      </c>
      <c r="O234" s="38">
        <v>5</v>
      </c>
      <c r="P234" s="38">
        <v>0</v>
      </c>
      <c r="Q234" s="38">
        <v>0</v>
      </c>
      <c r="R234" s="38">
        <v>0</v>
      </c>
      <c r="S234" s="38">
        <v>18</v>
      </c>
    </row>
    <row r="235" spans="1:54" x14ac:dyDescent="0.25">
      <c r="B235" s="38" t="s">
        <v>3</v>
      </c>
      <c r="C235" s="38">
        <v>0</v>
      </c>
      <c r="D235" s="38">
        <v>0</v>
      </c>
      <c r="E235" s="38">
        <v>0</v>
      </c>
      <c r="F235" s="38">
        <v>0</v>
      </c>
      <c r="G235" s="38">
        <v>0</v>
      </c>
      <c r="H235" s="38">
        <v>10</v>
      </c>
      <c r="I235" s="38">
        <v>3</v>
      </c>
      <c r="J235" s="38">
        <v>2</v>
      </c>
      <c r="K235" s="38">
        <v>0</v>
      </c>
      <c r="L235" s="38">
        <v>3</v>
      </c>
      <c r="M235" s="38">
        <v>0</v>
      </c>
      <c r="N235" s="38">
        <v>0</v>
      </c>
      <c r="O235" s="38">
        <v>0</v>
      </c>
      <c r="P235" s="38">
        <v>0</v>
      </c>
      <c r="Q235" s="38">
        <v>0</v>
      </c>
      <c r="R235" s="38">
        <v>0</v>
      </c>
      <c r="S235" s="38">
        <v>18</v>
      </c>
    </row>
    <row r="236" spans="1:54" x14ac:dyDescent="0.25">
      <c r="B236" s="38" t="s">
        <v>4</v>
      </c>
      <c r="C236" s="38">
        <v>0</v>
      </c>
      <c r="D236" s="38">
        <v>0</v>
      </c>
      <c r="E236" s="38">
        <v>0</v>
      </c>
      <c r="F236" s="38">
        <v>0</v>
      </c>
      <c r="G236" s="38">
        <v>11</v>
      </c>
      <c r="H236" s="38">
        <v>0</v>
      </c>
      <c r="I236" s="38">
        <v>3</v>
      </c>
      <c r="J236" s="38">
        <v>1</v>
      </c>
      <c r="K236" s="38">
        <v>0</v>
      </c>
      <c r="L236" s="38">
        <v>0</v>
      </c>
      <c r="M236" s="38">
        <v>1</v>
      </c>
      <c r="N236" s="38">
        <v>0</v>
      </c>
      <c r="O236" s="38">
        <v>1</v>
      </c>
      <c r="P236" s="38">
        <v>1</v>
      </c>
      <c r="Q236" s="38">
        <v>0</v>
      </c>
      <c r="R236" s="38">
        <v>0</v>
      </c>
      <c r="S236" s="38">
        <v>18</v>
      </c>
    </row>
    <row r="237" spans="1:54" x14ac:dyDescent="0.25">
      <c r="B237" s="38" t="s">
        <v>5</v>
      </c>
      <c r="C237" s="38">
        <v>0</v>
      </c>
      <c r="D237" s="38">
        <v>0</v>
      </c>
      <c r="E237" s="38">
        <v>0</v>
      </c>
      <c r="F237" s="38">
        <v>0</v>
      </c>
      <c r="G237" s="38">
        <v>17</v>
      </c>
      <c r="H237" s="38">
        <v>0</v>
      </c>
      <c r="I237" s="38">
        <v>0</v>
      </c>
      <c r="J237" s="38">
        <v>1</v>
      </c>
      <c r="K237" s="38">
        <v>0</v>
      </c>
      <c r="L237" s="38">
        <v>0</v>
      </c>
      <c r="M237" s="38">
        <v>0</v>
      </c>
      <c r="N237" s="38">
        <v>0</v>
      </c>
      <c r="O237" s="38">
        <v>0</v>
      </c>
      <c r="P237" s="38">
        <v>0</v>
      </c>
      <c r="Q237" s="38">
        <v>0</v>
      </c>
      <c r="R237" s="38">
        <v>0</v>
      </c>
      <c r="S237" s="38">
        <v>18</v>
      </c>
    </row>
    <row r="238" spans="1:54" x14ac:dyDescent="0.25">
      <c r="B238" s="38" t="s">
        <v>6</v>
      </c>
      <c r="C238" s="38">
        <v>0</v>
      </c>
      <c r="D238" s="38">
        <v>0</v>
      </c>
      <c r="E238" s="38">
        <v>0</v>
      </c>
      <c r="F238" s="38">
        <v>16</v>
      </c>
      <c r="G238" s="38">
        <v>0</v>
      </c>
      <c r="H238" s="38">
        <v>1</v>
      </c>
      <c r="I238" s="38">
        <v>1</v>
      </c>
      <c r="J238" s="38">
        <v>0</v>
      </c>
      <c r="K238" s="38">
        <v>0</v>
      </c>
      <c r="L238" s="38">
        <v>0</v>
      </c>
      <c r="M238" s="38">
        <v>0</v>
      </c>
      <c r="N238" s="38">
        <v>0</v>
      </c>
      <c r="O238" s="38">
        <v>0</v>
      </c>
      <c r="P238" s="38">
        <v>0</v>
      </c>
      <c r="Q238" s="38">
        <v>0</v>
      </c>
      <c r="R238" s="38">
        <v>0</v>
      </c>
      <c r="S238" s="38">
        <v>18</v>
      </c>
    </row>
    <row r="239" spans="1:54" x14ac:dyDescent="0.25">
      <c r="B239" s="38" t="s">
        <v>7</v>
      </c>
      <c r="C239" s="38">
        <v>0</v>
      </c>
      <c r="D239" s="38">
        <v>17</v>
      </c>
      <c r="E239" s="38">
        <v>0</v>
      </c>
      <c r="F239" s="38">
        <v>0</v>
      </c>
      <c r="G239" s="38">
        <v>1</v>
      </c>
      <c r="H239" s="38">
        <v>0</v>
      </c>
      <c r="I239" s="38">
        <v>0</v>
      </c>
      <c r="J239" s="38">
        <v>0</v>
      </c>
      <c r="K239" s="38">
        <v>0</v>
      </c>
      <c r="L239" s="38">
        <v>0</v>
      </c>
      <c r="M239" s="38">
        <v>0</v>
      </c>
      <c r="N239" s="38">
        <v>0</v>
      </c>
      <c r="O239" s="38">
        <v>0</v>
      </c>
      <c r="P239" s="38">
        <v>0</v>
      </c>
      <c r="Q239" s="38">
        <v>0</v>
      </c>
      <c r="R239" s="38">
        <v>0</v>
      </c>
      <c r="S239" s="38">
        <v>18</v>
      </c>
    </row>
    <row r="240" spans="1:54" x14ac:dyDescent="0.25">
      <c r="B240" s="38" t="s">
        <v>8</v>
      </c>
      <c r="C240" s="38">
        <v>0</v>
      </c>
      <c r="D240" s="38">
        <v>0</v>
      </c>
      <c r="E240" s="38">
        <v>0</v>
      </c>
      <c r="F240" s="38">
        <v>17</v>
      </c>
      <c r="G240" s="38">
        <v>0</v>
      </c>
      <c r="H240" s="38">
        <v>0</v>
      </c>
      <c r="I240" s="38">
        <v>0</v>
      </c>
      <c r="J240" s="38">
        <v>0</v>
      </c>
      <c r="K240" s="38">
        <v>1</v>
      </c>
      <c r="L240" s="38">
        <v>0</v>
      </c>
      <c r="M240" s="38">
        <v>0</v>
      </c>
      <c r="N240" s="38">
        <v>0</v>
      </c>
      <c r="O240" s="38">
        <v>0</v>
      </c>
      <c r="P240" s="38">
        <v>0</v>
      </c>
      <c r="Q240" s="38">
        <v>0</v>
      </c>
      <c r="R240" s="38">
        <v>0</v>
      </c>
      <c r="S240" s="38">
        <v>18</v>
      </c>
    </row>
    <row r="241" spans="2:19" x14ac:dyDescent="0.25">
      <c r="B241" s="38" t="s">
        <v>9</v>
      </c>
      <c r="C241" s="38">
        <v>0</v>
      </c>
      <c r="D241" s="38">
        <v>0</v>
      </c>
      <c r="E241" s="38">
        <v>0</v>
      </c>
      <c r="F241" s="38">
        <v>0</v>
      </c>
      <c r="G241" s="38">
        <v>0</v>
      </c>
      <c r="H241" s="38">
        <v>4</v>
      </c>
      <c r="I241" s="38">
        <v>11</v>
      </c>
      <c r="J241" s="38">
        <v>3</v>
      </c>
      <c r="K241" s="38">
        <v>0</v>
      </c>
      <c r="L241" s="38">
        <v>0</v>
      </c>
      <c r="M241" s="38">
        <v>0</v>
      </c>
      <c r="N241" s="38">
        <v>0</v>
      </c>
      <c r="O241" s="38">
        <v>0</v>
      </c>
      <c r="P241" s="38">
        <v>0</v>
      </c>
      <c r="Q241" s="38">
        <v>0</v>
      </c>
      <c r="R241" s="38">
        <v>0</v>
      </c>
      <c r="S241" s="38">
        <v>18</v>
      </c>
    </row>
    <row r="242" spans="2:19" x14ac:dyDescent="0.25">
      <c r="B242" s="38" t="s">
        <v>10</v>
      </c>
      <c r="C242" s="38">
        <v>0</v>
      </c>
      <c r="D242" s="38">
        <v>0</v>
      </c>
      <c r="E242" s="38">
        <v>4</v>
      </c>
      <c r="F242" s="38">
        <v>0</v>
      </c>
      <c r="G242" s="38">
        <v>3</v>
      </c>
      <c r="H242" s="38">
        <v>1</v>
      </c>
      <c r="I242" s="38">
        <v>2</v>
      </c>
      <c r="J242" s="38">
        <v>6</v>
      </c>
      <c r="K242" s="38">
        <v>2</v>
      </c>
      <c r="L242" s="38">
        <v>0</v>
      </c>
      <c r="M242" s="38">
        <v>0</v>
      </c>
      <c r="N242" s="38">
        <v>0</v>
      </c>
      <c r="O242" s="38">
        <v>0</v>
      </c>
      <c r="P242" s="38">
        <v>0</v>
      </c>
      <c r="Q242" s="38">
        <v>0</v>
      </c>
      <c r="R242" s="38">
        <v>0</v>
      </c>
      <c r="S242" s="38">
        <v>18</v>
      </c>
    </row>
    <row r="243" spans="2:19" x14ac:dyDescent="0.25">
      <c r="B243" s="38" t="s">
        <v>11</v>
      </c>
      <c r="C243" s="38">
        <v>0</v>
      </c>
      <c r="D243" s="38">
        <v>0</v>
      </c>
      <c r="E243" s="38">
        <v>17</v>
      </c>
      <c r="F243" s="38">
        <v>0</v>
      </c>
      <c r="G243" s="38">
        <v>0</v>
      </c>
      <c r="H243" s="38">
        <v>1</v>
      </c>
      <c r="I243" s="38">
        <v>0</v>
      </c>
      <c r="J243" s="38">
        <v>0</v>
      </c>
      <c r="K243" s="38">
        <v>0</v>
      </c>
      <c r="L243" s="38">
        <v>0</v>
      </c>
      <c r="M243" s="38">
        <v>0</v>
      </c>
      <c r="N243" s="38">
        <v>0</v>
      </c>
      <c r="O243" s="38">
        <v>0</v>
      </c>
      <c r="P243" s="38">
        <v>0</v>
      </c>
      <c r="Q243" s="38">
        <v>0</v>
      </c>
      <c r="R243" s="38">
        <v>0</v>
      </c>
      <c r="S243" s="38">
        <v>18</v>
      </c>
    </row>
    <row r="244" spans="2:19" x14ac:dyDescent="0.25">
      <c r="B244" s="38" t="s">
        <v>12</v>
      </c>
      <c r="C244" s="38">
        <v>0</v>
      </c>
      <c r="D244" s="38">
        <v>0</v>
      </c>
      <c r="E244" s="38">
        <v>0</v>
      </c>
      <c r="F244" s="38">
        <v>0</v>
      </c>
      <c r="G244" s="38">
        <v>0</v>
      </c>
      <c r="H244" s="38">
        <v>0</v>
      </c>
      <c r="I244" s="38">
        <v>0</v>
      </c>
      <c r="J244" s="38">
        <v>0</v>
      </c>
      <c r="K244" s="38">
        <v>0</v>
      </c>
      <c r="L244" s="38">
        <v>0</v>
      </c>
      <c r="M244" s="38">
        <v>18</v>
      </c>
      <c r="N244" s="38">
        <v>0</v>
      </c>
      <c r="O244" s="38">
        <v>0</v>
      </c>
      <c r="P244" s="38">
        <v>0</v>
      </c>
      <c r="Q244" s="38">
        <v>0</v>
      </c>
      <c r="R244" s="38">
        <v>0</v>
      </c>
      <c r="S244" s="38">
        <v>18</v>
      </c>
    </row>
    <row r="245" spans="2:19" x14ac:dyDescent="0.25">
      <c r="B245" s="38" t="s">
        <v>13</v>
      </c>
      <c r="C245" s="38">
        <v>0</v>
      </c>
      <c r="D245" s="38">
        <v>0</v>
      </c>
      <c r="E245" s="38">
        <v>0</v>
      </c>
      <c r="F245" s="38">
        <v>0</v>
      </c>
      <c r="G245" s="38">
        <v>7</v>
      </c>
      <c r="H245" s="38">
        <v>0</v>
      </c>
      <c r="I245" s="38">
        <v>9</v>
      </c>
      <c r="J245" s="38">
        <v>2</v>
      </c>
      <c r="K245" s="38">
        <v>0</v>
      </c>
      <c r="L245" s="38">
        <v>0</v>
      </c>
      <c r="M245" s="38">
        <v>0</v>
      </c>
      <c r="N245" s="38">
        <v>0</v>
      </c>
      <c r="O245" s="38">
        <v>0</v>
      </c>
      <c r="P245" s="38">
        <v>0</v>
      </c>
      <c r="Q245" s="38">
        <v>0</v>
      </c>
      <c r="R245" s="38">
        <v>0</v>
      </c>
      <c r="S245" s="38">
        <v>18</v>
      </c>
    </row>
    <row r="246" spans="2:19" x14ac:dyDescent="0.25">
      <c r="B246" s="38" t="s">
        <v>14</v>
      </c>
      <c r="C246" s="38">
        <v>0</v>
      </c>
      <c r="D246" s="38">
        <v>0</v>
      </c>
      <c r="E246" s="38">
        <v>1</v>
      </c>
      <c r="F246" s="38">
        <v>0</v>
      </c>
      <c r="G246" s="38">
        <v>5</v>
      </c>
      <c r="H246" s="38">
        <v>11</v>
      </c>
      <c r="I246" s="38">
        <v>0</v>
      </c>
      <c r="J246" s="38">
        <v>0</v>
      </c>
      <c r="K246" s="38">
        <v>0</v>
      </c>
      <c r="L246" s="38">
        <v>0</v>
      </c>
      <c r="M246" s="38">
        <v>1</v>
      </c>
      <c r="N246" s="38">
        <v>0</v>
      </c>
      <c r="O246" s="38">
        <v>0</v>
      </c>
      <c r="P246" s="38">
        <v>0</v>
      </c>
      <c r="Q246" s="38">
        <v>0</v>
      </c>
      <c r="R246" s="38">
        <v>0</v>
      </c>
      <c r="S246" s="38">
        <v>18</v>
      </c>
    </row>
    <row r="247" spans="2:19" x14ac:dyDescent="0.25">
      <c r="B247" s="38" t="s">
        <v>15</v>
      </c>
      <c r="C247" s="38">
        <v>0</v>
      </c>
      <c r="D247" s="38">
        <v>0</v>
      </c>
      <c r="E247" s="38">
        <v>3</v>
      </c>
      <c r="F247" s="38">
        <v>0</v>
      </c>
      <c r="G247" s="38">
        <v>2</v>
      </c>
      <c r="H247" s="38">
        <v>0</v>
      </c>
      <c r="I247" s="38">
        <v>1</v>
      </c>
      <c r="J247" s="38">
        <v>0</v>
      </c>
      <c r="K247" s="38">
        <v>0</v>
      </c>
      <c r="L247" s="38">
        <v>0</v>
      </c>
      <c r="M247" s="38">
        <v>0</v>
      </c>
      <c r="N247" s="38">
        <v>0</v>
      </c>
      <c r="O247" s="38">
        <v>0</v>
      </c>
      <c r="P247" s="38">
        <v>0</v>
      </c>
      <c r="Q247" s="38">
        <v>0</v>
      </c>
      <c r="R247" s="38">
        <v>0</v>
      </c>
      <c r="S247" s="38">
        <v>6</v>
      </c>
    </row>
    <row r="248" spans="2:19" x14ac:dyDescent="0.25">
      <c r="B248" s="38" t="s">
        <v>16</v>
      </c>
      <c r="C248" s="38">
        <v>0</v>
      </c>
      <c r="D248" s="38">
        <v>0</v>
      </c>
      <c r="E248" s="38">
        <v>0</v>
      </c>
      <c r="F248" s="38">
        <v>0</v>
      </c>
      <c r="G248" s="38">
        <v>0</v>
      </c>
      <c r="H248" s="38">
        <v>5</v>
      </c>
      <c r="I248" s="38">
        <v>0</v>
      </c>
      <c r="J248" s="38">
        <v>3</v>
      </c>
      <c r="K248" s="38">
        <v>2</v>
      </c>
      <c r="L248" s="38">
        <v>1</v>
      </c>
      <c r="M248" s="38">
        <v>1</v>
      </c>
      <c r="N248" s="38">
        <v>1</v>
      </c>
      <c r="O248" s="38">
        <v>1</v>
      </c>
      <c r="P248" s="38">
        <v>3</v>
      </c>
      <c r="Q248" s="38">
        <v>1</v>
      </c>
      <c r="R248" s="38">
        <v>0</v>
      </c>
      <c r="S248" s="38">
        <v>18</v>
      </c>
    </row>
    <row r="249" spans="2:19" x14ac:dyDescent="0.25">
      <c r="B249" s="38" t="s">
        <v>17</v>
      </c>
      <c r="C249" s="38">
        <v>0</v>
      </c>
      <c r="D249" s="38">
        <v>0</v>
      </c>
      <c r="E249" s="38">
        <v>10</v>
      </c>
      <c r="F249" s="38">
        <v>0</v>
      </c>
      <c r="G249" s="38">
        <v>2</v>
      </c>
      <c r="H249" s="38">
        <v>0</v>
      </c>
      <c r="I249" s="38">
        <v>0</v>
      </c>
      <c r="J249" s="38">
        <v>0</v>
      </c>
      <c r="K249" s="38">
        <v>1</v>
      </c>
      <c r="L249" s="38">
        <v>0</v>
      </c>
      <c r="M249" s="38">
        <v>0</v>
      </c>
      <c r="N249" s="38">
        <v>5</v>
      </c>
      <c r="O249" s="38">
        <v>0</v>
      </c>
      <c r="P249" s="38">
        <v>0</v>
      </c>
      <c r="Q249" s="38">
        <v>0</v>
      </c>
      <c r="R249" s="38">
        <v>0</v>
      </c>
      <c r="S249" s="38">
        <v>18</v>
      </c>
    </row>
    <row r="250" spans="2:19" x14ac:dyDescent="0.25">
      <c r="B250" s="38" t="s">
        <v>18</v>
      </c>
      <c r="C250" s="38">
        <v>0</v>
      </c>
      <c r="D250" s="38">
        <v>8</v>
      </c>
      <c r="E250" s="38">
        <v>8</v>
      </c>
      <c r="F250" s="38">
        <v>0</v>
      </c>
      <c r="G250" s="38">
        <v>1</v>
      </c>
      <c r="H250" s="38">
        <v>0</v>
      </c>
      <c r="I250" s="38">
        <v>1</v>
      </c>
      <c r="J250" s="38">
        <v>0</v>
      </c>
      <c r="K250" s="38">
        <v>0</v>
      </c>
      <c r="L250" s="38">
        <v>0</v>
      </c>
      <c r="M250" s="38">
        <v>0</v>
      </c>
      <c r="N250" s="38">
        <v>0</v>
      </c>
      <c r="O250" s="38">
        <v>0</v>
      </c>
      <c r="P250" s="38">
        <v>0</v>
      </c>
      <c r="Q250" s="38">
        <v>0</v>
      </c>
      <c r="R250" s="38">
        <v>0</v>
      </c>
      <c r="S250" s="38">
        <v>18</v>
      </c>
    </row>
    <row r="251" spans="2:19" x14ac:dyDescent="0.25">
      <c r="B251" s="38" t="s">
        <v>19</v>
      </c>
      <c r="C251" s="38">
        <v>0</v>
      </c>
      <c r="D251" s="38">
        <v>15</v>
      </c>
      <c r="E251" s="38">
        <v>0</v>
      </c>
      <c r="F251" s="38">
        <v>1</v>
      </c>
      <c r="G251" s="38">
        <v>0</v>
      </c>
      <c r="H251" s="38">
        <v>1</v>
      </c>
      <c r="I251" s="38">
        <v>1</v>
      </c>
      <c r="J251" s="38">
        <v>0</v>
      </c>
      <c r="K251" s="38">
        <v>0</v>
      </c>
      <c r="L251" s="38">
        <v>0</v>
      </c>
      <c r="M251" s="38">
        <v>0</v>
      </c>
      <c r="N251" s="38">
        <v>0</v>
      </c>
      <c r="O251" s="38">
        <v>0</v>
      </c>
      <c r="P251" s="38">
        <v>0</v>
      </c>
      <c r="Q251" s="38">
        <v>0</v>
      </c>
      <c r="R251" s="38">
        <v>0</v>
      </c>
      <c r="S251" s="38">
        <v>18</v>
      </c>
    </row>
    <row r="252" spans="2:19" x14ac:dyDescent="0.25">
      <c r="B252" s="38" t="s">
        <v>20</v>
      </c>
      <c r="C252" s="38">
        <v>0</v>
      </c>
      <c r="D252" s="38">
        <v>0</v>
      </c>
      <c r="E252" s="38">
        <v>0</v>
      </c>
      <c r="F252" s="38">
        <v>3</v>
      </c>
      <c r="G252" s="38">
        <v>8</v>
      </c>
      <c r="H252" s="38">
        <v>5</v>
      </c>
      <c r="I252" s="38">
        <v>0</v>
      </c>
      <c r="J252" s="38">
        <v>1</v>
      </c>
      <c r="K252" s="38">
        <v>0</v>
      </c>
      <c r="L252" s="38">
        <v>1</v>
      </c>
      <c r="M252" s="38">
        <v>0</v>
      </c>
      <c r="N252" s="38">
        <v>0</v>
      </c>
      <c r="O252" s="38">
        <v>0</v>
      </c>
      <c r="P252" s="38">
        <v>0</v>
      </c>
      <c r="Q252" s="38">
        <v>0</v>
      </c>
      <c r="R252" s="38">
        <v>0</v>
      </c>
      <c r="S252" s="38">
        <v>18</v>
      </c>
    </row>
    <row r="253" spans="2:19" x14ac:dyDescent="0.25">
      <c r="B253" s="38" t="s">
        <v>21</v>
      </c>
      <c r="C253" s="38">
        <v>0</v>
      </c>
      <c r="D253" s="38">
        <v>0</v>
      </c>
      <c r="E253" s="38">
        <v>0</v>
      </c>
      <c r="F253" s="38">
        <v>0</v>
      </c>
      <c r="G253" s="38">
        <v>0</v>
      </c>
      <c r="H253" s="38">
        <v>0</v>
      </c>
      <c r="I253" s="38">
        <v>0</v>
      </c>
      <c r="J253" s="38">
        <v>1</v>
      </c>
      <c r="K253" s="38">
        <v>0</v>
      </c>
      <c r="L253" s="38">
        <v>1</v>
      </c>
      <c r="M253" s="38">
        <v>16</v>
      </c>
      <c r="N253" s="38">
        <v>0</v>
      </c>
      <c r="O253" s="38">
        <v>0</v>
      </c>
      <c r="P253" s="38">
        <v>0</v>
      </c>
      <c r="Q253" s="38">
        <v>0</v>
      </c>
      <c r="R253" s="38">
        <v>0</v>
      </c>
      <c r="S253" s="38">
        <v>18</v>
      </c>
    </row>
    <row r="254" spans="2:19" x14ac:dyDescent="0.25">
      <c r="B254" s="38" t="s">
        <v>22</v>
      </c>
      <c r="C254" s="38">
        <v>0</v>
      </c>
      <c r="D254" s="38">
        <v>0</v>
      </c>
      <c r="E254" s="38">
        <v>0</v>
      </c>
      <c r="F254" s="38">
        <v>0</v>
      </c>
      <c r="G254" s="38">
        <v>1</v>
      </c>
      <c r="H254" s="38">
        <v>3</v>
      </c>
      <c r="I254" s="38">
        <v>7</v>
      </c>
      <c r="J254" s="38">
        <v>7</v>
      </c>
      <c r="K254" s="38">
        <v>0</v>
      </c>
      <c r="L254" s="38">
        <v>0</v>
      </c>
      <c r="M254" s="38">
        <v>0</v>
      </c>
      <c r="N254" s="38">
        <v>0</v>
      </c>
      <c r="O254" s="38">
        <v>0</v>
      </c>
      <c r="P254" s="38">
        <v>0</v>
      </c>
      <c r="Q254" s="38">
        <v>0</v>
      </c>
      <c r="R254" s="38">
        <v>0</v>
      </c>
      <c r="S254" s="38">
        <v>18</v>
      </c>
    </row>
    <row r="255" spans="2:19" x14ac:dyDescent="0.25">
      <c r="B255" s="38" t="s">
        <v>73</v>
      </c>
      <c r="C255" s="38">
        <v>0</v>
      </c>
      <c r="D255" s="38">
        <v>0</v>
      </c>
      <c r="E255" s="38">
        <v>0</v>
      </c>
      <c r="F255" s="38">
        <v>0</v>
      </c>
      <c r="G255" s="38">
        <v>0</v>
      </c>
      <c r="H255" s="38">
        <v>0</v>
      </c>
      <c r="I255" s="38">
        <v>0</v>
      </c>
      <c r="J255" s="38">
        <v>0</v>
      </c>
      <c r="K255" s="38">
        <v>3</v>
      </c>
      <c r="L255" s="38">
        <v>14</v>
      </c>
      <c r="M255" s="38">
        <v>1</v>
      </c>
      <c r="N255" s="38">
        <v>0</v>
      </c>
      <c r="O255" s="38">
        <v>0</v>
      </c>
      <c r="P255" s="38">
        <v>0</v>
      </c>
      <c r="Q255" s="38">
        <v>0</v>
      </c>
      <c r="R255" s="38">
        <v>0</v>
      </c>
      <c r="S255" s="38">
        <v>18</v>
      </c>
    </row>
    <row r="256" spans="2:19" x14ac:dyDescent="0.25">
      <c r="B256" s="38" t="s">
        <v>78</v>
      </c>
      <c r="C256" s="38">
        <v>0</v>
      </c>
      <c r="D256" s="38">
        <v>0</v>
      </c>
      <c r="E256" s="38">
        <v>0</v>
      </c>
      <c r="F256" s="38">
        <v>0</v>
      </c>
      <c r="G256" s="38">
        <v>3</v>
      </c>
      <c r="H256" s="38">
        <v>0</v>
      </c>
      <c r="I256" s="38">
        <v>0</v>
      </c>
      <c r="J256" s="38">
        <v>1</v>
      </c>
      <c r="K256" s="38">
        <v>1</v>
      </c>
      <c r="L256" s="38">
        <v>3</v>
      </c>
      <c r="M256" s="38">
        <v>9</v>
      </c>
      <c r="N256" s="38">
        <v>0</v>
      </c>
      <c r="O256" s="38">
        <v>0</v>
      </c>
      <c r="P256" s="38">
        <v>0</v>
      </c>
      <c r="Q256" s="38">
        <v>0</v>
      </c>
      <c r="R256" s="38">
        <v>0</v>
      </c>
      <c r="S256" s="38">
        <v>17</v>
      </c>
    </row>
    <row r="257" spans="1:19" x14ac:dyDescent="0.25">
      <c r="B257" s="38" t="s">
        <v>79</v>
      </c>
      <c r="C257" s="38">
        <v>0</v>
      </c>
      <c r="D257" s="38">
        <v>0</v>
      </c>
      <c r="E257" s="38">
        <v>0</v>
      </c>
      <c r="F257" s="38">
        <v>16</v>
      </c>
      <c r="G257" s="38">
        <v>0</v>
      </c>
      <c r="H257" s="38">
        <v>1</v>
      </c>
      <c r="I257" s="38">
        <v>0</v>
      </c>
      <c r="J257" s="38">
        <v>1</v>
      </c>
      <c r="K257" s="38">
        <v>0</v>
      </c>
      <c r="L257" s="38">
        <v>0</v>
      </c>
      <c r="M257" s="38">
        <v>0</v>
      </c>
      <c r="N257" s="38">
        <v>0</v>
      </c>
      <c r="O257" s="38">
        <v>0</v>
      </c>
      <c r="P257" s="38">
        <v>0</v>
      </c>
      <c r="Q257" s="38">
        <v>0</v>
      </c>
      <c r="R257" s="38">
        <v>0</v>
      </c>
      <c r="S257" s="38">
        <v>18</v>
      </c>
    </row>
    <row r="258" spans="1:19" x14ac:dyDescent="0.25">
      <c r="A258" s="38"/>
      <c r="B258" s="38"/>
      <c r="C258" s="38"/>
      <c r="D258" s="38"/>
      <c r="E258" s="38"/>
      <c r="F258" s="38"/>
      <c r="G258" s="38"/>
      <c r="H258" s="38"/>
      <c r="I258" s="38"/>
      <c r="J258" s="38"/>
      <c r="K258" s="38"/>
      <c r="L258" s="38"/>
      <c r="M258" s="38"/>
      <c r="N258" s="38"/>
      <c r="O258" s="38"/>
      <c r="P258" s="38"/>
      <c r="Q258" s="38"/>
      <c r="R258" s="38"/>
      <c r="S258" s="38"/>
    </row>
    <row r="259" spans="1:19" x14ac:dyDescent="0.25">
      <c r="A259" t="s">
        <v>33</v>
      </c>
    </row>
    <row r="260" spans="1:19" x14ac:dyDescent="0.25">
      <c r="B260" s="38" t="s">
        <v>0</v>
      </c>
      <c r="C260" s="38">
        <v>1.5625E-2</v>
      </c>
      <c r="D260" s="38">
        <v>3.125E-2</v>
      </c>
      <c r="E260" s="38">
        <v>6.25E-2</v>
      </c>
      <c r="F260" s="38">
        <v>0.125</v>
      </c>
      <c r="G260" s="38">
        <v>0.25</v>
      </c>
      <c r="H260" s="38">
        <v>0.5</v>
      </c>
      <c r="I260" s="38">
        <v>1</v>
      </c>
      <c r="J260" s="38">
        <v>2</v>
      </c>
      <c r="K260" s="38">
        <v>4</v>
      </c>
      <c r="L260" s="38">
        <v>8</v>
      </c>
      <c r="M260" s="38">
        <v>16</v>
      </c>
      <c r="N260" s="38">
        <v>32</v>
      </c>
      <c r="O260" s="38">
        <v>64</v>
      </c>
      <c r="P260" s="38">
        <v>128</v>
      </c>
      <c r="Q260" s="38">
        <v>256</v>
      </c>
      <c r="R260" s="38">
        <v>512</v>
      </c>
      <c r="S260" s="38" t="s">
        <v>1</v>
      </c>
    </row>
    <row r="261" spans="1:19" x14ac:dyDescent="0.25">
      <c r="B261" s="38" t="s">
        <v>2</v>
      </c>
      <c r="C261" s="38">
        <v>0</v>
      </c>
      <c r="D261" s="38">
        <v>0</v>
      </c>
      <c r="E261" s="38">
        <v>0</v>
      </c>
      <c r="F261" s="38">
        <v>0</v>
      </c>
      <c r="G261" s="38">
        <v>0</v>
      </c>
      <c r="H261" s="38">
        <v>0</v>
      </c>
      <c r="I261" s="38">
        <v>0</v>
      </c>
      <c r="J261" s="38">
        <v>0</v>
      </c>
      <c r="K261" s="38">
        <v>1</v>
      </c>
      <c r="L261" s="38">
        <v>0</v>
      </c>
      <c r="M261" s="38">
        <v>2</v>
      </c>
      <c r="N261" s="38">
        <v>1</v>
      </c>
      <c r="O261" s="38">
        <v>42</v>
      </c>
      <c r="P261" s="38">
        <v>0</v>
      </c>
      <c r="Q261" s="38">
        <v>0</v>
      </c>
      <c r="R261" s="38">
        <v>0</v>
      </c>
      <c r="S261" s="38">
        <v>46</v>
      </c>
    </row>
    <row r="262" spans="1:19" x14ac:dyDescent="0.25">
      <c r="B262" s="38" t="s">
        <v>3</v>
      </c>
      <c r="C262" s="38">
        <v>0</v>
      </c>
      <c r="D262" s="38">
        <v>0</v>
      </c>
      <c r="E262" s="38">
        <v>0</v>
      </c>
      <c r="F262" s="38">
        <v>1</v>
      </c>
      <c r="G262" s="38">
        <v>0</v>
      </c>
      <c r="H262" s="38">
        <v>0</v>
      </c>
      <c r="I262" s="38">
        <v>0</v>
      </c>
      <c r="J262" s="38">
        <v>0</v>
      </c>
      <c r="K262" s="38">
        <v>1</v>
      </c>
      <c r="L262" s="38">
        <v>0</v>
      </c>
      <c r="M262" s="38">
        <v>1</v>
      </c>
      <c r="N262" s="38">
        <v>0</v>
      </c>
      <c r="O262" s="38">
        <v>43</v>
      </c>
      <c r="P262" s="38">
        <v>0</v>
      </c>
      <c r="Q262" s="38">
        <v>0</v>
      </c>
      <c r="R262" s="38">
        <v>0</v>
      </c>
      <c r="S262" s="38">
        <v>46</v>
      </c>
    </row>
    <row r="263" spans="1:19" x14ac:dyDescent="0.25">
      <c r="B263" s="38" t="s">
        <v>4</v>
      </c>
      <c r="C263" s="38">
        <v>0</v>
      </c>
      <c r="D263" s="38">
        <v>0</v>
      </c>
      <c r="E263" s="38">
        <v>0</v>
      </c>
      <c r="F263" s="38">
        <v>0</v>
      </c>
      <c r="G263" s="38">
        <v>3</v>
      </c>
      <c r="H263" s="38">
        <v>0</v>
      </c>
      <c r="I263" s="38">
        <v>0</v>
      </c>
      <c r="J263" s="38">
        <v>17</v>
      </c>
      <c r="K263" s="38">
        <v>16</v>
      </c>
      <c r="L263" s="38">
        <v>6</v>
      </c>
      <c r="M263" s="38">
        <v>0</v>
      </c>
      <c r="N263" s="38">
        <v>2</v>
      </c>
      <c r="O263" s="38">
        <v>1</v>
      </c>
      <c r="P263" s="38">
        <v>1</v>
      </c>
      <c r="Q263" s="38">
        <v>0</v>
      </c>
      <c r="R263" s="38">
        <v>0</v>
      </c>
      <c r="S263" s="38">
        <v>46</v>
      </c>
    </row>
    <row r="264" spans="1:19" x14ac:dyDescent="0.25">
      <c r="B264" s="38" t="s">
        <v>5</v>
      </c>
      <c r="C264" s="38">
        <v>0</v>
      </c>
      <c r="D264" s="38">
        <v>0</v>
      </c>
      <c r="E264" s="38">
        <v>0</v>
      </c>
      <c r="F264" s="38">
        <v>0</v>
      </c>
      <c r="G264" s="38">
        <v>2</v>
      </c>
      <c r="H264" s="38">
        <v>0</v>
      </c>
      <c r="I264" s="38">
        <v>2</v>
      </c>
      <c r="J264" s="38">
        <v>19</v>
      </c>
      <c r="K264" s="38">
        <v>15</v>
      </c>
      <c r="L264" s="38">
        <v>5</v>
      </c>
      <c r="M264" s="38">
        <v>1</v>
      </c>
      <c r="N264" s="38">
        <v>2</v>
      </c>
      <c r="O264" s="38">
        <v>0</v>
      </c>
      <c r="P264" s="38">
        <v>0</v>
      </c>
      <c r="Q264" s="38">
        <v>0</v>
      </c>
      <c r="R264" s="38">
        <v>0</v>
      </c>
      <c r="S264" s="38">
        <v>46</v>
      </c>
    </row>
    <row r="265" spans="1:19" x14ac:dyDescent="0.25">
      <c r="B265" s="38" t="s">
        <v>6</v>
      </c>
      <c r="C265" s="38">
        <v>0</v>
      </c>
      <c r="D265" s="38">
        <v>0</v>
      </c>
      <c r="E265" s="38">
        <v>0</v>
      </c>
      <c r="F265" s="38">
        <v>2</v>
      </c>
      <c r="G265" s="38">
        <v>0</v>
      </c>
      <c r="H265" s="38">
        <v>0</v>
      </c>
      <c r="I265" s="38">
        <v>1</v>
      </c>
      <c r="J265" s="38">
        <v>5</v>
      </c>
      <c r="K265" s="38">
        <v>27</v>
      </c>
      <c r="L265" s="38">
        <v>5</v>
      </c>
      <c r="M265" s="38">
        <v>6</v>
      </c>
      <c r="N265" s="38">
        <v>0</v>
      </c>
      <c r="O265" s="38">
        <v>0</v>
      </c>
      <c r="P265" s="38">
        <v>0</v>
      </c>
      <c r="Q265" s="38">
        <v>0</v>
      </c>
      <c r="R265" s="38">
        <v>0</v>
      </c>
      <c r="S265" s="38">
        <v>46</v>
      </c>
    </row>
    <row r="266" spans="1:19" x14ac:dyDescent="0.25">
      <c r="B266" s="38" t="s">
        <v>7</v>
      </c>
      <c r="C266" s="38">
        <v>0</v>
      </c>
      <c r="D266" s="38">
        <v>0</v>
      </c>
      <c r="E266" s="38">
        <v>0</v>
      </c>
      <c r="F266" s="38">
        <v>0</v>
      </c>
      <c r="G266" s="38">
        <v>1</v>
      </c>
      <c r="H266" s="38">
        <v>0</v>
      </c>
      <c r="I266" s="38">
        <v>1</v>
      </c>
      <c r="J266" s="38">
        <v>0</v>
      </c>
      <c r="K266" s="38">
        <v>0</v>
      </c>
      <c r="L266" s="38">
        <v>19</v>
      </c>
      <c r="M266" s="38">
        <v>25</v>
      </c>
      <c r="N266" s="38">
        <v>0</v>
      </c>
      <c r="O266" s="38">
        <v>0</v>
      </c>
      <c r="P266" s="38">
        <v>0</v>
      </c>
      <c r="Q266" s="38">
        <v>0</v>
      </c>
      <c r="R266" s="38">
        <v>0</v>
      </c>
      <c r="S266" s="38">
        <v>46</v>
      </c>
    </row>
    <row r="267" spans="1:19" x14ac:dyDescent="0.25">
      <c r="B267" s="38" t="s">
        <v>8</v>
      </c>
      <c r="C267" s="38">
        <v>0</v>
      </c>
      <c r="D267" s="38">
        <v>0</v>
      </c>
      <c r="E267" s="38">
        <v>0</v>
      </c>
      <c r="F267" s="38">
        <v>3</v>
      </c>
      <c r="G267" s="38">
        <v>0</v>
      </c>
      <c r="H267" s="38">
        <v>2</v>
      </c>
      <c r="I267" s="38">
        <v>25</v>
      </c>
      <c r="J267" s="38">
        <v>7</v>
      </c>
      <c r="K267" s="38">
        <v>4</v>
      </c>
      <c r="L267" s="38">
        <v>2</v>
      </c>
      <c r="M267" s="38">
        <v>2</v>
      </c>
      <c r="N267" s="38">
        <v>0</v>
      </c>
      <c r="O267" s="38">
        <v>1</v>
      </c>
      <c r="P267" s="38">
        <v>0</v>
      </c>
      <c r="Q267" s="38">
        <v>0</v>
      </c>
      <c r="R267" s="38">
        <v>0</v>
      </c>
      <c r="S267" s="38">
        <v>46</v>
      </c>
    </row>
    <row r="268" spans="1:19" x14ac:dyDescent="0.25">
      <c r="B268" s="38" t="s">
        <v>9</v>
      </c>
      <c r="C268" s="38">
        <v>0</v>
      </c>
      <c r="D268" s="38">
        <v>0</v>
      </c>
      <c r="E268" s="38">
        <v>0</v>
      </c>
      <c r="F268" s="38">
        <v>0</v>
      </c>
      <c r="G268" s="38">
        <v>0</v>
      </c>
      <c r="H268" s="38">
        <v>0</v>
      </c>
      <c r="I268" s="38">
        <v>0</v>
      </c>
      <c r="J268" s="38">
        <v>0</v>
      </c>
      <c r="K268" s="38">
        <v>1</v>
      </c>
      <c r="L268" s="38">
        <v>0</v>
      </c>
      <c r="M268" s="38">
        <v>1</v>
      </c>
      <c r="N268" s="38">
        <v>0</v>
      </c>
      <c r="O268" s="38">
        <v>44</v>
      </c>
      <c r="P268" s="38">
        <v>0</v>
      </c>
      <c r="Q268" s="38">
        <v>0</v>
      </c>
      <c r="R268" s="38">
        <v>0</v>
      </c>
      <c r="S268" s="38">
        <v>46</v>
      </c>
    </row>
    <row r="269" spans="1:19" x14ac:dyDescent="0.25">
      <c r="B269" s="38" t="s">
        <v>10</v>
      </c>
      <c r="C269" s="38">
        <v>0</v>
      </c>
      <c r="D269" s="38">
        <v>0</v>
      </c>
      <c r="E269" s="38">
        <v>1</v>
      </c>
      <c r="F269" s="38">
        <v>0</v>
      </c>
      <c r="G269" s="38">
        <v>1</v>
      </c>
      <c r="H269" s="38">
        <v>12</v>
      </c>
      <c r="I269" s="38">
        <v>22</v>
      </c>
      <c r="J269" s="38">
        <v>7</v>
      </c>
      <c r="K269" s="38">
        <v>2</v>
      </c>
      <c r="L269" s="38">
        <v>1</v>
      </c>
      <c r="M269" s="38">
        <v>0</v>
      </c>
      <c r="N269" s="38">
        <v>0</v>
      </c>
      <c r="O269" s="38">
        <v>0</v>
      </c>
      <c r="P269" s="38">
        <v>0</v>
      </c>
      <c r="Q269" s="38">
        <v>0</v>
      </c>
      <c r="R269" s="38">
        <v>0</v>
      </c>
      <c r="S269" s="38">
        <v>46</v>
      </c>
    </row>
    <row r="270" spans="1:19" x14ac:dyDescent="0.25">
      <c r="B270" s="38" t="s">
        <v>11</v>
      </c>
      <c r="C270" s="38">
        <v>0</v>
      </c>
      <c r="D270" s="38">
        <v>0</v>
      </c>
      <c r="E270" s="38">
        <v>16</v>
      </c>
      <c r="F270" s="38">
        <v>0</v>
      </c>
      <c r="G270" s="38">
        <v>11</v>
      </c>
      <c r="H270" s="38">
        <v>13</v>
      </c>
      <c r="I270" s="38">
        <v>0</v>
      </c>
      <c r="J270" s="38">
        <v>5</v>
      </c>
      <c r="K270" s="38">
        <v>1</v>
      </c>
      <c r="L270" s="38">
        <v>0</v>
      </c>
      <c r="M270" s="38">
        <v>0</v>
      </c>
      <c r="N270" s="38">
        <v>0</v>
      </c>
      <c r="O270" s="38">
        <v>0</v>
      </c>
      <c r="P270" s="38">
        <v>0</v>
      </c>
      <c r="Q270" s="38">
        <v>0</v>
      </c>
      <c r="R270" s="38">
        <v>0</v>
      </c>
      <c r="S270" s="38">
        <v>46</v>
      </c>
    </row>
    <row r="271" spans="1:19" x14ac:dyDescent="0.25">
      <c r="B271" s="38" t="s">
        <v>12</v>
      </c>
      <c r="C271" s="38">
        <v>0</v>
      </c>
      <c r="D271" s="38">
        <v>0</v>
      </c>
      <c r="E271" s="38">
        <v>0</v>
      </c>
      <c r="F271" s="38">
        <v>0</v>
      </c>
      <c r="G271" s="38">
        <v>1</v>
      </c>
      <c r="H271" s="38">
        <v>7</v>
      </c>
      <c r="I271" s="38">
        <v>31</v>
      </c>
      <c r="J271" s="38">
        <v>7</v>
      </c>
      <c r="K271" s="38">
        <v>0</v>
      </c>
      <c r="L271" s="38">
        <v>0</v>
      </c>
      <c r="M271" s="38">
        <v>0</v>
      </c>
      <c r="N271" s="38">
        <v>0</v>
      </c>
      <c r="O271" s="38">
        <v>0</v>
      </c>
      <c r="P271" s="38">
        <v>0</v>
      </c>
      <c r="Q271" s="38">
        <v>0</v>
      </c>
      <c r="R271" s="38">
        <v>0</v>
      </c>
      <c r="S271" s="38">
        <v>46</v>
      </c>
    </row>
    <row r="272" spans="1:19" x14ac:dyDescent="0.25">
      <c r="B272" s="38" t="s">
        <v>13</v>
      </c>
      <c r="C272" s="38">
        <v>0</v>
      </c>
      <c r="D272" s="38">
        <v>0</v>
      </c>
      <c r="E272" s="38">
        <v>0</v>
      </c>
      <c r="F272" s="38">
        <v>0</v>
      </c>
      <c r="G272" s="38">
        <v>4</v>
      </c>
      <c r="H272" s="38">
        <v>0</v>
      </c>
      <c r="I272" s="38">
        <v>25</v>
      </c>
      <c r="J272" s="38">
        <v>10</v>
      </c>
      <c r="K272" s="38">
        <v>5</v>
      </c>
      <c r="L272" s="38">
        <v>1</v>
      </c>
      <c r="M272" s="38">
        <v>1</v>
      </c>
      <c r="N272" s="38">
        <v>0</v>
      </c>
      <c r="O272" s="38">
        <v>0</v>
      </c>
      <c r="P272" s="38">
        <v>0</v>
      </c>
      <c r="Q272" s="38">
        <v>0</v>
      </c>
      <c r="R272" s="38">
        <v>0</v>
      </c>
      <c r="S272" s="38">
        <v>46</v>
      </c>
    </row>
    <row r="273" spans="1:19" x14ac:dyDescent="0.25">
      <c r="B273" s="38" t="s">
        <v>14</v>
      </c>
      <c r="C273" s="38">
        <v>0</v>
      </c>
      <c r="D273" s="38">
        <v>0</v>
      </c>
      <c r="E273" s="38">
        <v>2</v>
      </c>
      <c r="F273" s="38">
        <v>0</v>
      </c>
      <c r="G273" s="38">
        <v>0</v>
      </c>
      <c r="H273" s="38">
        <v>7</v>
      </c>
      <c r="I273" s="38">
        <v>24</v>
      </c>
      <c r="J273" s="38">
        <v>7</v>
      </c>
      <c r="K273" s="38">
        <v>3</v>
      </c>
      <c r="L273" s="38">
        <v>0</v>
      </c>
      <c r="M273" s="38">
        <v>3</v>
      </c>
      <c r="N273" s="38">
        <v>0</v>
      </c>
      <c r="O273" s="38">
        <v>0</v>
      </c>
      <c r="P273" s="38">
        <v>0</v>
      </c>
      <c r="Q273" s="38">
        <v>0</v>
      </c>
      <c r="R273" s="38">
        <v>0</v>
      </c>
      <c r="S273" s="38">
        <v>46</v>
      </c>
    </row>
    <row r="274" spans="1:19" x14ac:dyDescent="0.25">
      <c r="B274" s="38" t="s">
        <v>15</v>
      </c>
      <c r="C274" s="38">
        <v>0</v>
      </c>
      <c r="D274" s="38">
        <v>0</v>
      </c>
      <c r="E274" s="38">
        <v>8</v>
      </c>
      <c r="F274" s="38">
        <v>0</v>
      </c>
      <c r="G274" s="38">
        <v>5</v>
      </c>
      <c r="H274" s="38">
        <v>2</v>
      </c>
      <c r="I274" s="38">
        <v>0</v>
      </c>
      <c r="J274" s="38">
        <v>1</v>
      </c>
      <c r="K274" s="38">
        <v>1</v>
      </c>
      <c r="L274" s="38">
        <v>1</v>
      </c>
      <c r="M274" s="38">
        <v>0</v>
      </c>
      <c r="N274" s="38">
        <v>0</v>
      </c>
      <c r="O274" s="38">
        <v>0</v>
      </c>
      <c r="P274" s="38">
        <v>0</v>
      </c>
      <c r="Q274" s="38">
        <v>0</v>
      </c>
      <c r="R274" s="38">
        <v>0</v>
      </c>
      <c r="S274" s="38">
        <v>18</v>
      </c>
    </row>
    <row r="275" spans="1:19" x14ac:dyDescent="0.25">
      <c r="B275" s="38" t="s">
        <v>16</v>
      </c>
      <c r="C275" s="38">
        <v>0</v>
      </c>
      <c r="D275" s="38">
        <v>0</v>
      </c>
      <c r="E275" s="38">
        <v>0</v>
      </c>
      <c r="F275" s="38">
        <v>0</v>
      </c>
      <c r="G275" s="38">
        <v>0</v>
      </c>
      <c r="H275" s="38">
        <v>0</v>
      </c>
      <c r="I275" s="38">
        <v>0</v>
      </c>
      <c r="J275" s="38">
        <v>0</v>
      </c>
      <c r="K275" s="38">
        <v>2</v>
      </c>
      <c r="L275" s="38">
        <v>2</v>
      </c>
      <c r="M275" s="38">
        <v>4</v>
      </c>
      <c r="N275" s="38">
        <v>7</v>
      </c>
      <c r="O275" s="38">
        <v>17</v>
      </c>
      <c r="P275" s="38">
        <v>9</v>
      </c>
      <c r="Q275" s="38">
        <v>5</v>
      </c>
      <c r="R275" s="38">
        <v>0</v>
      </c>
      <c r="S275" s="38">
        <v>46</v>
      </c>
    </row>
    <row r="276" spans="1:19" x14ac:dyDescent="0.25">
      <c r="B276" s="38" t="s">
        <v>17</v>
      </c>
      <c r="C276" s="38">
        <v>0</v>
      </c>
      <c r="D276" s="38">
        <v>0</v>
      </c>
      <c r="E276" s="38">
        <v>0</v>
      </c>
      <c r="F276" s="38">
        <v>0</v>
      </c>
      <c r="G276" s="38">
        <v>2</v>
      </c>
      <c r="H276" s="38">
        <v>1</v>
      </c>
      <c r="I276" s="38">
        <v>1</v>
      </c>
      <c r="J276" s="38">
        <v>4</v>
      </c>
      <c r="K276" s="38">
        <v>15</v>
      </c>
      <c r="L276" s="38">
        <v>10</v>
      </c>
      <c r="M276" s="38">
        <v>5</v>
      </c>
      <c r="N276" s="38">
        <v>8</v>
      </c>
      <c r="O276" s="38">
        <v>0</v>
      </c>
      <c r="P276" s="38">
        <v>0</v>
      </c>
      <c r="Q276" s="38">
        <v>0</v>
      </c>
      <c r="R276" s="38">
        <v>0</v>
      </c>
      <c r="S276" s="38">
        <v>46</v>
      </c>
    </row>
    <row r="277" spans="1:19" x14ac:dyDescent="0.25">
      <c r="B277" s="38" t="s">
        <v>18</v>
      </c>
      <c r="C277" s="38">
        <v>0</v>
      </c>
      <c r="D277" s="38">
        <v>3</v>
      </c>
      <c r="E277" s="38">
        <v>2</v>
      </c>
      <c r="F277" s="38">
        <v>24</v>
      </c>
      <c r="G277" s="38">
        <v>9</v>
      </c>
      <c r="H277" s="38">
        <v>5</v>
      </c>
      <c r="I277" s="38">
        <v>2</v>
      </c>
      <c r="J277" s="38">
        <v>1</v>
      </c>
      <c r="K277" s="38">
        <v>0</v>
      </c>
      <c r="L277" s="38">
        <v>0</v>
      </c>
      <c r="M277" s="38">
        <v>0</v>
      </c>
      <c r="N277" s="38">
        <v>0</v>
      </c>
      <c r="O277" s="38">
        <v>0</v>
      </c>
      <c r="P277" s="38">
        <v>0</v>
      </c>
      <c r="Q277" s="38">
        <v>0</v>
      </c>
      <c r="R277" s="38">
        <v>0</v>
      </c>
      <c r="S277" s="38">
        <v>46</v>
      </c>
    </row>
    <row r="278" spans="1:19" x14ac:dyDescent="0.25">
      <c r="B278" s="38" t="s">
        <v>19</v>
      </c>
      <c r="C278" s="38">
        <v>0</v>
      </c>
      <c r="D278" s="38">
        <v>4</v>
      </c>
      <c r="E278" s="38">
        <v>0</v>
      </c>
      <c r="F278" s="38">
        <v>0</v>
      </c>
      <c r="G278" s="38">
        <v>8</v>
      </c>
      <c r="H278" s="38">
        <v>21</v>
      </c>
      <c r="I278" s="38">
        <v>5</v>
      </c>
      <c r="J278" s="38">
        <v>5</v>
      </c>
      <c r="K278" s="38">
        <v>2</v>
      </c>
      <c r="L278" s="38">
        <v>1</v>
      </c>
      <c r="M278" s="38">
        <v>0</v>
      </c>
      <c r="N278" s="38">
        <v>0</v>
      </c>
      <c r="O278" s="38">
        <v>0</v>
      </c>
      <c r="P278" s="38">
        <v>0</v>
      </c>
      <c r="Q278" s="38">
        <v>0</v>
      </c>
      <c r="R278" s="38">
        <v>0</v>
      </c>
      <c r="S278" s="38">
        <v>46</v>
      </c>
    </row>
    <row r="279" spans="1:19" x14ac:dyDescent="0.25">
      <c r="B279" s="38" t="s">
        <v>20</v>
      </c>
      <c r="C279" s="38">
        <v>0</v>
      </c>
      <c r="D279" s="38">
        <v>0</v>
      </c>
      <c r="E279" s="38">
        <v>2</v>
      </c>
      <c r="F279" s="38">
        <v>1</v>
      </c>
      <c r="G279" s="38">
        <v>0</v>
      </c>
      <c r="H279" s="38">
        <v>4</v>
      </c>
      <c r="I279" s="38">
        <v>26</v>
      </c>
      <c r="J279" s="38">
        <v>5</v>
      </c>
      <c r="K279" s="38">
        <v>5</v>
      </c>
      <c r="L279" s="38">
        <v>3</v>
      </c>
      <c r="M279" s="38">
        <v>0</v>
      </c>
      <c r="N279" s="38">
        <v>0</v>
      </c>
      <c r="O279" s="38">
        <v>0</v>
      </c>
      <c r="P279" s="38">
        <v>0</v>
      </c>
      <c r="Q279" s="38">
        <v>0</v>
      </c>
      <c r="R279" s="38">
        <v>0</v>
      </c>
      <c r="S279" s="38">
        <v>46</v>
      </c>
    </row>
    <row r="280" spans="1:19" x14ac:dyDescent="0.25">
      <c r="B280" s="38" t="s">
        <v>21</v>
      </c>
      <c r="C280" s="38">
        <v>0</v>
      </c>
      <c r="D280" s="38">
        <v>0</v>
      </c>
      <c r="E280" s="38">
        <v>1</v>
      </c>
      <c r="F280" s="38">
        <v>0</v>
      </c>
      <c r="G280" s="38">
        <v>0</v>
      </c>
      <c r="H280" s="38">
        <v>1</v>
      </c>
      <c r="I280" s="38">
        <v>2</v>
      </c>
      <c r="J280" s="38">
        <v>0</v>
      </c>
      <c r="K280" s="38">
        <v>3</v>
      </c>
      <c r="L280" s="38">
        <v>1</v>
      </c>
      <c r="M280" s="38">
        <v>38</v>
      </c>
      <c r="N280" s="38">
        <v>0</v>
      </c>
      <c r="O280" s="38">
        <v>0</v>
      </c>
      <c r="P280" s="38">
        <v>0</v>
      </c>
      <c r="Q280" s="38">
        <v>0</v>
      </c>
      <c r="R280" s="38">
        <v>0</v>
      </c>
      <c r="S280" s="38">
        <v>46</v>
      </c>
    </row>
    <row r="281" spans="1:19" x14ac:dyDescent="0.25">
      <c r="B281" s="38" t="s">
        <v>22</v>
      </c>
      <c r="C281" s="38">
        <v>0</v>
      </c>
      <c r="D281" s="38">
        <v>0</v>
      </c>
      <c r="E281" s="38">
        <v>0</v>
      </c>
      <c r="F281" s="38">
        <v>1</v>
      </c>
      <c r="G281" s="38">
        <v>0</v>
      </c>
      <c r="H281" s="38">
        <v>0</v>
      </c>
      <c r="I281" s="38">
        <v>2</v>
      </c>
      <c r="J281" s="38">
        <v>3</v>
      </c>
      <c r="K281" s="38">
        <v>19</v>
      </c>
      <c r="L281" s="38">
        <v>17</v>
      </c>
      <c r="M281" s="38">
        <v>4</v>
      </c>
      <c r="N281" s="38">
        <v>0</v>
      </c>
      <c r="O281" s="38">
        <v>0</v>
      </c>
      <c r="P281" s="38">
        <v>0</v>
      </c>
      <c r="Q281" s="38">
        <v>0</v>
      </c>
      <c r="R281" s="38">
        <v>0</v>
      </c>
      <c r="S281" s="38">
        <v>46</v>
      </c>
    </row>
    <row r="282" spans="1:19" x14ac:dyDescent="0.25">
      <c r="B282" s="38" t="s">
        <v>79</v>
      </c>
      <c r="C282" s="38">
        <v>0</v>
      </c>
      <c r="D282" s="38">
        <v>0</v>
      </c>
      <c r="E282" s="38">
        <v>0</v>
      </c>
      <c r="F282" s="38">
        <v>1</v>
      </c>
      <c r="G282" s="38">
        <v>0</v>
      </c>
      <c r="H282" s="38">
        <v>2</v>
      </c>
      <c r="I282" s="38">
        <v>26</v>
      </c>
      <c r="J282" s="38">
        <v>9</v>
      </c>
      <c r="K282" s="38">
        <v>6</v>
      </c>
      <c r="L282" s="38">
        <v>1</v>
      </c>
      <c r="M282" s="38">
        <v>0</v>
      </c>
      <c r="N282" s="38">
        <v>0</v>
      </c>
      <c r="O282" s="38">
        <v>0</v>
      </c>
      <c r="P282" s="38">
        <v>0</v>
      </c>
      <c r="Q282" s="38">
        <v>0</v>
      </c>
      <c r="R282" s="38">
        <v>0</v>
      </c>
      <c r="S282" s="38">
        <v>45</v>
      </c>
    </row>
    <row r="283" spans="1:19" x14ac:dyDescent="0.25">
      <c r="B283" s="38" t="s">
        <v>73</v>
      </c>
      <c r="C283" s="38">
        <v>0</v>
      </c>
      <c r="D283" s="38">
        <v>0</v>
      </c>
      <c r="E283" s="38">
        <v>0</v>
      </c>
      <c r="F283" s="38">
        <v>0</v>
      </c>
      <c r="G283" s="38">
        <v>0</v>
      </c>
      <c r="H283" s="38">
        <v>0</v>
      </c>
      <c r="I283" s="38">
        <v>0</v>
      </c>
      <c r="J283" s="38">
        <v>0</v>
      </c>
      <c r="K283" s="38">
        <v>0</v>
      </c>
      <c r="L283" s="38">
        <v>4</v>
      </c>
      <c r="M283" s="38">
        <v>16</v>
      </c>
      <c r="N283" s="38">
        <v>21</v>
      </c>
      <c r="O283" s="38">
        <v>3</v>
      </c>
      <c r="P283" s="38">
        <v>2</v>
      </c>
      <c r="Q283" s="38">
        <v>0</v>
      </c>
      <c r="R283" s="38">
        <v>0</v>
      </c>
      <c r="S283" s="38">
        <v>46</v>
      </c>
    </row>
    <row r="284" spans="1:19" x14ac:dyDescent="0.25">
      <c r="B284" s="38" t="s">
        <v>78</v>
      </c>
      <c r="C284" s="38">
        <v>0</v>
      </c>
      <c r="D284" s="38">
        <v>0</v>
      </c>
      <c r="E284" s="38">
        <v>0</v>
      </c>
      <c r="F284" s="38">
        <v>0</v>
      </c>
      <c r="G284" s="38">
        <v>0</v>
      </c>
      <c r="H284" s="38">
        <v>0</v>
      </c>
      <c r="I284" s="38">
        <v>2</v>
      </c>
      <c r="J284" s="38">
        <v>0</v>
      </c>
      <c r="K284" s="38">
        <v>0</v>
      </c>
      <c r="L284" s="38">
        <v>3</v>
      </c>
      <c r="M284" s="38">
        <v>36</v>
      </c>
      <c r="N284" s="38">
        <v>0</v>
      </c>
      <c r="O284" s="38">
        <v>0</v>
      </c>
      <c r="P284" s="38">
        <v>0</v>
      </c>
      <c r="Q284" s="38">
        <v>0</v>
      </c>
      <c r="R284" s="38">
        <v>0</v>
      </c>
      <c r="S284" s="38">
        <v>41</v>
      </c>
    </row>
    <row r="285" spans="1:19" x14ac:dyDescent="0.25">
      <c r="B285" s="38"/>
      <c r="C285" s="38"/>
      <c r="D285" s="38"/>
      <c r="E285" s="38"/>
      <c r="F285" s="38"/>
      <c r="G285" s="38"/>
      <c r="H285" s="38"/>
      <c r="I285" s="38"/>
      <c r="J285" s="38"/>
      <c r="K285" s="38"/>
      <c r="L285" s="38"/>
      <c r="M285" s="38"/>
      <c r="N285" s="38"/>
      <c r="O285" s="38"/>
      <c r="P285" s="38"/>
      <c r="Q285" s="38"/>
      <c r="R285" s="38"/>
      <c r="S285" s="38"/>
    </row>
    <row r="286" spans="1:19" x14ac:dyDescent="0.25">
      <c r="A286" s="38" t="s">
        <v>106</v>
      </c>
      <c r="B286" s="38" t="s">
        <v>0</v>
      </c>
      <c r="C286" s="38">
        <v>1.5625E-2</v>
      </c>
      <c r="D286" s="38">
        <v>3.125E-2</v>
      </c>
      <c r="E286" s="38">
        <v>6.25E-2</v>
      </c>
      <c r="F286" s="38">
        <v>0.125</v>
      </c>
      <c r="G286" s="38">
        <v>0.25</v>
      </c>
      <c r="H286" s="38">
        <v>0.5</v>
      </c>
      <c r="I286" s="38">
        <v>1</v>
      </c>
      <c r="J286" s="38">
        <v>2</v>
      </c>
      <c r="K286" s="38">
        <v>4</v>
      </c>
      <c r="L286" s="38">
        <v>8</v>
      </c>
      <c r="M286" s="38">
        <v>16</v>
      </c>
      <c r="N286" s="38">
        <v>32</v>
      </c>
      <c r="O286" s="38">
        <v>64</v>
      </c>
      <c r="P286" s="38">
        <v>128</v>
      </c>
      <c r="Q286" s="38">
        <v>256</v>
      </c>
      <c r="R286" s="38">
        <v>512</v>
      </c>
      <c r="S286" s="38" t="s">
        <v>1</v>
      </c>
    </row>
    <row r="287" spans="1:19" x14ac:dyDescent="0.25">
      <c r="A287" s="38"/>
      <c r="B287" s="38" t="s">
        <v>2</v>
      </c>
      <c r="C287" s="38">
        <v>0</v>
      </c>
      <c r="D287" s="38">
        <v>0</v>
      </c>
      <c r="E287" s="38">
        <v>0</v>
      </c>
      <c r="F287" s="38">
        <v>0</v>
      </c>
      <c r="G287" s="38">
        <v>0</v>
      </c>
      <c r="H287" s="38">
        <v>0</v>
      </c>
      <c r="I287" s="38">
        <v>0</v>
      </c>
      <c r="J287" s="38">
        <v>0</v>
      </c>
      <c r="K287" s="38">
        <v>1</v>
      </c>
      <c r="L287" s="38">
        <v>4</v>
      </c>
      <c r="M287" s="38">
        <v>0</v>
      </c>
      <c r="N287" s="38">
        <v>3</v>
      </c>
      <c r="O287" s="38">
        <v>14</v>
      </c>
      <c r="P287" s="38">
        <v>0</v>
      </c>
      <c r="Q287" s="38">
        <v>0</v>
      </c>
      <c r="R287" s="38">
        <v>0</v>
      </c>
      <c r="S287" s="38">
        <v>22</v>
      </c>
    </row>
    <row r="288" spans="1:19" x14ac:dyDescent="0.25">
      <c r="A288" s="38"/>
      <c r="B288" s="38" t="s">
        <v>3</v>
      </c>
      <c r="C288" s="38">
        <v>0</v>
      </c>
      <c r="D288" s="38">
        <v>0</v>
      </c>
      <c r="E288" s="38">
        <v>0</v>
      </c>
      <c r="F288" s="38">
        <v>0</v>
      </c>
      <c r="G288" s="38">
        <v>0</v>
      </c>
      <c r="H288" s="38">
        <v>0</v>
      </c>
      <c r="I288" s="38">
        <v>0</v>
      </c>
      <c r="J288" s="38">
        <v>0</v>
      </c>
      <c r="K288" s="38">
        <v>3</v>
      </c>
      <c r="L288" s="38">
        <v>1</v>
      </c>
      <c r="M288" s="38">
        <v>5</v>
      </c>
      <c r="N288" s="38">
        <v>9</v>
      </c>
      <c r="O288" s="38">
        <v>4</v>
      </c>
      <c r="P288" s="38">
        <v>0</v>
      </c>
      <c r="Q288" s="38">
        <v>0</v>
      </c>
      <c r="R288" s="38">
        <v>0</v>
      </c>
      <c r="S288" s="38">
        <v>22</v>
      </c>
    </row>
    <row r="289" spans="1:19" x14ac:dyDescent="0.25">
      <c r="A289" s="38"/>
      <c r="B289" s="38" t="s">
        <v>4</v>
      </c>
      <c r="C289" s="38">
        <v>0</v>
      </c>
      <c r="D289" s="38">
        <v>0</v>
      </c>
      <c r="E289" s="38">
        <v>0</v>
      </c>
      <c r="F289" s="38">
        <v>0</v>
      </c>
      <c r="G289" s="38">
        <v>3</v>
      </c>
      <c r="H289" s="38">
        <v>0</v>
      </c>
      <c r="I289" s="38">
        <v>6</v>
      </c>
      <c r="J289" s="38">
        <v>7</v>
      </c>
      <c r="K289" s="38">
        <v>0</v>
      </c>
      <c r="L289" s="38">
        <v>3</v>
      </c>
      <c r="M289" s="38">
        <v>0</v>
      </c>
      <c r="N289" s="38">
        <v>2</v>
      </c>
      <c r="O289" s="38">
        <v>0</v>
      </c>
      <c r="P289" s="38">
        <v>1</v>
      </c>
      <c r="Q289" s="38">
        <v>0</v>
      </c>
      <c r="R289" s="38">
        <v>0</v>
      </c>
      <c r="S289" s="38">
        <v>22</v>
      </c>
    </row>
    <row r="290" spans="1:19" x14ac:dyDescent="0.25">
      <c r="A290" s="38"/>
      <c r="B290" s="38" t="s">
        <v>5</v>
      </c>
      <c r="C290" s="38">
        <v>0</v>
      </c>
      <c r="D290" s="38">
        <v>0</v>
      </c>
      <c r="E290" s="38">
        <v>0</v>
      </c>
      <c r="F290" s="38">
        <v>0</v>
      </c>
      <c r="G290" s="38">
        <v>9</v>
      </c>
      <c r="H290" s="38">
        <v>0</v>
      </c>
      <c r="I290" s="38">
        <v>7</v>
      </c>
      <c r="J290" s="38">
        <v>2</v>
      </c>
      <c r="K290" s="38">
        <v>0</v>
      </c>
      <c r="L290" s="38">
        <v>1</v>
      </c>
      <c r="M290" s="38">
        <v>1</v>
      </c>
      <c r="N290" s="38">
        <v>0</v>
      </c>
      <c r="O290" s="38">
        <v>1</v>
      </c>
      <c r="P290" s="38">
        <v>1</v>
      </c>
      <c r="Q290" s="38">
        <v>0</v>
      </c>
      <c r="R290" s="38">
        <v>0</v>
      </c>
      <c r="S290" s="38">
        <v>22</v>
      </c>
    </row>
    <row r="291" spans="1:19" x14ac:dyDescent="0.25">
      <c r="A291" s="38"/>
      <c r="B291" s="38" t="s">
        <v>6</v>
      </c>
      <c r="C291" s="38">
        <v>0</v>
      </c>
      <c r="D291" s="38">
        <v>0</v>
      </c>
      <c r="E291" s="38">
        <v>0</v>
      </c>
      <c r="F291" s="38">
        <v>18</v>
      </c>
      <c r="G291" s="38">
        <v>0</v>
      </c>
      <c r="H291" s="38">
        <v>2</v>
      </c>
      <c r="I291" s="38">
        <v>0</v>
      </c>
      <c r="J291" s="38">
        <v>0</v>
      </c>
      <c r="K291" s="38">
        <v>0</v>
      </c>
      <c r="L291" s="38">
        <v>2</v>
      </c>
      <c r="M291" s="38">
        <v>0</v>
      </c>
      <c r="N291" s="38">
        <v>0</v>
      </c>
      <c r="O291" s="38">
        <v>0</v>
      </c>
      <c r="P291" s="38">
        <v>0</v>
      </c>
      <c r="Q291" s="38">
        <v>0</v>
      </c>
      <c r="R291" s="38">
        <v>0</v>
      </c>
      <c r="S291" s="38">
        <v>22</v>
      </c>
    </row>
    <row r="292" spans="1:19" x14ac:dyDescent="0.25">
      <c r="A292" s="38"/>
      <c r="B292" s="38" t="s">
        <v>7</v>
      </c>
      <c r="C292" s="38">
        <v>0</v>
      </c>
      <c r="D292" s="38">
        <v>3</v>
      </c>
      <c r="E292" s="38">
        <v>0</v>
      </c>
      <c r="F292" s="38">
        <v>6</v>
      </c>
      <c r="G292" s="38">
        <v>9</v>
      </c>
      <c r="H292" s="38">
        <v>2</v>
      </c>
      <c r="I292" s="38">
        <v>0</v>
      </c>
      <c r="J292" s="38">
        <v>0</v>
      </c>
      <c r="K292" s="38">
        <v>0</v>
      </c>
      <c r="L292" s="38">
        <v>0</v>
      </c>
      <c r="M292" s="38">
        <v>2</v>
      </c>
      <c r="N292" s="38">
        <v>0</v>
      </c>
      <c r="O292" s="38">
        <v>0</v>
      </c>
      <c r="P292" s="38">
        <v>0</v>
      </c>
      <c r="Q292" s="38">
        <v>0</v>
      </c>
      <c r="R292" s="38">
        <v>0</v>
      </c>
      <c r="S292" s="38">
        <v>22</v>
      </c>
    </row>
    <row r="293" spans="1:19" x14ac:dyDescent="0.25">
      <c r="A293" s="38"/>
      <c r="B293" s="38" t="s">
        <v>8</v>
      </c>
      <c r="C293" s="38">
        <v>0</v>
      </c>
      <c r="D293" s="38">
        <v>0</v>
      </c>
      <c r="E293" s="38">
        <v>0</v>
      </c>
      <c r="F293" s="38">
        <v>20</v>
      </c>
      <c r="G293" s="38">
        <v>0</v>
      </c>
      <c r="H293" s="38">
        <v>0</v>
      </c>
      <c r="I293" s="38">
        <v>0</v>
      </c>
      <c r="J293" s="38">
        <v>0</v>
      </c>
      <c r="K293" s="38">
        <v>0</v>
      </c>
      <c r="L293" s="38">
        <v>1</v>
      </c>
      <c r="M293" s="38">
        <v>0</v>
      </c>
      <c r="N293" s="38">
        <v>0</v>
      </c>
      <c r="O293" s="38">
        <v>1</v>
      </c>
      <c r="P293" s="38">
        <v>0</v>
      </c>
      <c r="Q293" s="38">
        <v>0</v>
      </c>
      <c r="R293" s="38">
        <v>0</v>
      </c>
      <c r="S293" s="38">
        <v>22</v>
      </c>
    </row>
    <row r="294" spans="1:19" x14ac:dyDescent="0.25">
      <c r="A294" s="38"/>
      <c r="B294" s="38" t="s">
        <v>9</v>
      </c>
      <c r="C294" s="38">
        <v>0</v>
      </c>
      <c r="D294" s="38">
        <v>0</v>
      </c>
      <c r="E294" s="38">
        <v>0</v>
      </c>
      <c r="F294" s="38">
        <v>0</v>
      </c>
      <c r="G294" s="38">
        <v>0</v>
      </c>
      <c r="H294" s="38">
        <v>0</v>
      </c>
      <c r="I294" s="38">
        <v>0</v>
      </c>
      <c r="J294" s="38">
        <v>1</v>
      </c>
      <c r="K294" s="38">
        <v>0</v>
      </c>
      <c r="L294" s="38">
        <v>0</v>
      </c>
      <c r="M294" s="38">
        <v>3</v>
      </c>
      <c r="N294" s="38">
        <v>4</v>
      </c>
      <c r="O294" s="38">
        <v>14</v>
      </c>
      <c r="P294" s="38">
        <v>0</v>
      </c>
      <c r="Q294" s="38">
        <v>0</v>
      </c>
      <c r="R294" s="38">
        <v>0</v>
      </c>
      <c r="S294" s="38">
        <v>22</v>
      </c>
    </row>
    <row r="295" spans="1:19" x14ac:dyDescent="0.25">
      <c r="A295" s="38"/>
      <c r="B295" s="38" t="s">
        <v>10</v>
      </c>
      <c r="C295" s="38">
        <v>0</v>
      </c>
      <c r="D295" s="38">
        <v>0</v>
      </c>
      <c r="E295" s="38">
        <v>3</v>
      </c>
      <c r="F295" s="38">
        <v>0</v>
      </c>
      <c r="G295" s="38">
        <v>5</v>
      </c>
      <c r="H295" s="38">
        <v>8</v>
      </c>
      <c r="I295" s="38">
        <v>4</v>
      </c>
      <c r="J295" s="38">
        <v>1</v>
      </c>
      <c r="K295" s="38">
        <v>1</v>
      </c>
      <c r="L295" s="38">
        <v>0</v>
      </c>
      <c r="M295" s="38">
        <v>0</v>
      </c>
      <c r="N295" s="38">
        <v>0</v>
      </c>
      <c r="O295" s="38">
        <v>0</v>
      </c>
      <c r="P295" s="38">
        <v>0</v>
      </c>
      <c r="Q295" s="38">
        <v>0</v>
      </c>
      <c r="R295" s="38">
        <v>0</v>
      </c>
      <c r="S295" s="38">
        <v>22</v>
      </c>
    </row>
    <row r="296" spans="1:19" x14ac:dyDescent="0.25">
      <c r="A296" s="38"/>
      <c r="B296" s="38" t="s">
        <v>11</v>
      </c>
      <c r="C296" s="38">
        <v>0</v>
      </c>
      <c r="D296" s="38">
        <v>0</v>
      </c>
      <c r="E296" s="38">
        <v>22</v>
      </c>
      <c r="F296" s="38">
        <v>0</v>
      </c>
      <c r="G296" s="38">
        <v>0</v>
      </c>
      <c r="H296" s="38">
        <v>0</v>
      </c>
      <c r="I296" s="38">
        <v>0</v>
      </c>
      <c r="J296" s="38">
        <v>0</v>
      </c>
      <c r="K296" s="38">
        <v>0</v>
      </c>
      <c r="L296" s="38">
        <v>0</v>
      </c>
      <c r="M296" s="38">
        <v>0</v>
      </c>
      <c r="N296" s="38">
        <v>0</v>
      </c>
      <c r="O296" s="38">
        <v>0</v>
      </c>
      <c r="P296" s="38">
        <v>0</v>
      </c>
      <c r="Q296" s="38">
        <v>0</v>
      </c>
      <c r="R296" s="38">
        <v>0</v>
      </c>
      <c r="S296" s="38">
        <v>22</v>
      </c>
    </row>
    <row r="297" spans="1:19" x14ac:dyDescent="0.25">
      <c r="A297" s="38"/>
      <c r="B297" s="38" t="s">
        <v>12</v>
      </c>
      <c r="C297" s="38">
        <v>0</v>
      </c>
      <c r="D297" s="38">
        <v>0</v>
      </c>
      <c r="E297" s="38">
        <v>0</v>
      </c>
      <c r="F297" s="38">
        <v>0</v>
      </c>
      <c r="G297" s="38">
        <v>0</v>
      </c>
      <c r="H297" s="38">
        <v>0</v>
      </c>
      <c r="I297" s="38">
        <v>0</v>
      </c>
      <c r="J297" s="38">
        <v>0</v>
      </c>
      <c r="K297" s="38">
        <v>0</v>
      </c>
      <c r="L297" s="38">
        <v>1</v>
      </c>
      <c r="M297" s="38">
        <v>21</v>
      </c>
      <c r="N297" s="38">
        <v>0</v>
      </c>
      <c r="O297" s="38">
        <v>0</v>
      </c>
      <c r="P297" s="38">
        <v>0</v>
      </c>
      <c r="Q297" s="38">
        <v>0</v>
      </c>
      <c r="R297" s="38">
        <v>0</v>
      </c>
      <c r="S297" s="38">
        <v>22</v>
      </c>
    </row>
    <row r="298" spans="1:19" x14ac:dyDescent="0.25">
      <c r="A298" s="38"/>
      <c r="B298" s="38" t="s">
        <v>13</v>
      </c>
      <c r="C298" s="38">
        <v>0</v>
      </c>
      <c r="D298" s="38">
        <v>0</v>
      </c>
      <c r="E298" s="38">
        <v>0</v>
      </c>
      <c r="F298" s="38">
        <v>0</v>
      </c>
      <c r="G298" s="38">
        <v>12</v>
      </c>
      <c r="H298" s="38">
        <v>0</v>
      </c>
      <c r="I298" s="38">
        <v>9</v>
      </c>
      <c r="J298" s="38">
        <v>1</v>
      </c>
      <c r="K298" s="38">
        <v>0</v>
      </c>
      <c r="L298" s="38">
        <v>0</v>
      </c>
      <c r="M298" s="38">
        <v>0</v>
      </c>
      <c r="N298" s="38">
        <v>0</v>
      </c>
      <c r="O298" s="38">
        <v>0</v>
      </c>
      <c r="P298" s="38">
        <v>0</v>
      </c>
      <c r="Q298" s="38">
        <v>0</v>
      </c>
      <c r="R298" s="38">
        <v>0</v>
      </c>
      <c r="S298" s="38">
        <v>22</v>
      </c>
    </row>
    <row r="299" spans="1:19" x14ac:dyDescent="0.25">
      <c r="A299" s="38"/>
      <c r="B299" s="38" t="s">
        <v>14</v>
      </c>
      <c r="C299" s="38">
        <v>0</v>
      </c>
      <c r="D299" s="38">
        <v>0</v>
      </c>
      <c r="E299" s="38">
        <v>1</v>
      </c>
      <c r="F299" s="38">
        <v>0</v>
      </c>
      <c r="G299" s="38">
        <v>17</v>
      </c>
      <c r="H299" s="38">
        <v>3</v>
      </c>
      <c r="I299" s="38">
        <v>1</v>
      </c>
      <c r="J299" s="38">
        <v>0</v>
      </c>
      <c r="K299" s="38">
        <v>0</v>
      </c>
      <c r="L299" s="38">
        <v>0</v>
      </c>
      <c r="M299" s="38">
        <v>0</v>
      </c>
      <c r="N299" s="38">
        <v>0</v>
      </c>
      <c r="O299" s="38">
        <v>0</v>
      </c>
      <c r="P299" s="38">
        <v>0</v>
      </c>
      <c r="Q299" s="38">
        <v>0</v>
      </c>
      <c r="R299" s="38">
        <v>0</v>
      </c>
      <c r="S299" s="38">
        <v>22</v>
      </c>
    </row>
    <row r="300" spans="1:19" x14ac:dyDescent="0.25">
      <c r="A300" s="38"/>
      <c r="B300" s="38" t="s">
        <v>15</v>
      </c>
      <c r="C300" s="38">
        <v>0</v>
      </c>
      <c r="D300" s="38">
        <v>0</v>
      </c>
      <c r="E300" s="38">
        <v>0</v>
      </c>
      <c r="F300" s="38">
        <v>0</v>
      </c>
      <c r="G300" s="38">
        <v>3</v>
      </c>
      <c r="H300" s="38">
        <v>0</v>
      </c>
      <c r="I300" s="38">
        <v>1</v>
      </c>
      <c r="J300" s="38">
        <v>0</v>
      </c>
      <c r="K300" s="38">
        <v>0</v>
      </c>
      <c r="L300" s="38">
        <v>0</v>
      </c>
      <c r="M300" s="38">
        <v>0</v>
      </c>
      <c r="N300" s="38">
        <v>0</v>
      </c>
      <c r="O300" s="38">
        <v>0</v>
      </c>
      <c r="P300" s="38">
        <v>0</v>
      </c>
      <c r="Q300" s="38">
        <v>0</v>
      </c>
      <c r="R300" s="38">
        <v>0</v>
      </c>
      <c r="S300" s="38">
        <v>4</v>
      </c>
    </row>
    <row r="301" spans="1:19" x14ac:dyDescent="0.25">
      <c r="A301" s="38"/>
      <c r="B301" s="38" t="s">
        <v>16</v>
      </c>
      <c r="C301" s="38">
        <v>0</v>
      </c>
      <c r="D301" s="38">
        <v>0</v>
      </c>
      <c r="E301" s="38">
        <v>0</v>
      </c>
      <c r="F301" s="38">
        <v>0</v>
      </c>
      <c r="G301" s="38">
        <v>0</v>
      </c>
      <c r="H301" s="38">
        <v>1</v>
      </c>
      <c r="I301" s="38">
        <v>0</v>
      </c>
      <c r="J301" s="38">
        <v>1</v>
      </c>
      <c r="K301" s="38">
        <v>2</v>
      </c>
      <c r="L301" s="38">
        <v>2</v>
      </c>
      <c r="M301" s="38">
        <v>12</v>
      </c>
      <c r="N301" s="38">
        <v>2</v>
      </c>
      <c r="O301" s="38">
        <v>2</v>
      </c>
      <c r="P301" s="38">
        <v>0</v>
      </c>
      <c r="Q301" s="38">
        <v>0</v>
      </c>
      <c r="R301" s="38">
        <v>0</v>
      </c>
      <c r="S301" s="38">
        <v>22</v>
      </c>
    </row>
    <row r="302" spans="1:19" x14ac:dyDescent="0.25">
      <c r="A302" s="38"/>
      <c r="B302" s="38" t="s">
        <v>17</v>
      </c>
      <c r="C302" s="38">
        <v>0</v>
      </c>
      <c r="D302" s="38">
        <v>0</v>
      </c>
      <c r="E302" s="38">
        <v>7</v>
      </c>
      <c r="F302" s="38">
        <v>0</v>
      </c>
      <c r="G302" s="38">
        <v>5</v>
      </c>
      <c r="H302" s="38">
        <v>1</v>
      </c>
      <c r="I302" s="38">
        <v>1</v>
      </c>
      <c r="J302" s="38">
        <v>2</v>
      </c>
      <c r="K302" s="38">
        <v>0</v>
      </c>
      <c r="L302" s="38">
        <v>2</v>
      </c>
      <c r="M302" s="38">
        <v>4</v>
      </c>
      <c r="N302" s="38">
        <v>0</v>
      </c>
      <c r="O302" s="38">
        <v>0</v>
      </c>
      <c r="P302" s="38">
        <v>0</v>
      </c>
      <c r="Q302" s="38">
        <v>0</v>
      </c>
      <c r="R302" s="38">
        <v>0</v>
      </c>
      <c r="S302" s="38">
        <v>22</v>
      </c>
    </row>
    <row r="303" spans="1:19" x14ac:dyDescent="0.25">
      <c r="A303" s="38"/>
      <c r="B303" s="38" t="s">
        <v>18</v>
      </c>
      <c r="C303" s="38">
        <v>0</v>
      </c>
      <c r="D303" s="38">
        <v>2</v>
      </c>
      <c r="E303" s="38">
        <v>15</v>
      </c>
      <c r="F303" s="38">
        <v>4</v>
      </c>
      <c r="G303" s="38">
        <v>0</v>
      </c>
      <c r="H303" s="38">
        <v>0</v>
      </c>
      <c r="I303" s="38">
        <v>0</v>
      </c>
      <c r="J303" s="38">
        <v>0</v>
      </c>
      <c r="K303" s="38">
        <v>1</v>
      </c>
      <c r="L303" s="38">
        <v>0</v>
      </c>
      <c r="M303" s="38">
        <v>0</v>
      </c>
      <c r="N303" s="38">
        <v>0</v>
      </c>
      <c r="O303" s="38">
        <v>0</v>
      </c>
      <c r="P303" s="38">
        <v>0</v>
      </c>
      <c r="Q303" s="38">
        <v>0</v>
      </c>
      <c r="R303" s="38">
        <v>0</v>
      </c>
      <c r="S303" s="38">
        <v>22</v>
      </c>
    </row>
    <row r="304" spans="1:19" x14ac:dyDescent="0.25">
      <c r="A304" s="38"/>
      <c r="B304" s="38" t="s">
        <v>19</v>
      </c>
      <c r="C304" s="38">
        <v>0</v>
      </c>
      <c r="D304" s="38">
        <v>10</v>
      </c>
      <c r="E304" s="38">
        <v>0</v>
      </c>
      <c r="F304" s="38">
        <v>11</v>
      </c>
      <c r="G304" s="38">
        <v>0</v>
      </c>
      <c r="H304" s="38">
        <v>0</v>
      </c>
      <c r="I304" s="38">
        <v>0</v>
      </c>
      <c r="J304" s="38">
        <v>0</v>
      </c>
      <c r="K304" s="38">
        <v>1</v>
      </c>
      <c r="L304" s="38">
        <v>0</v>
      </c>
      <c r="M304" s="38">
        <v>0</v>
      </c>
      <c r="N304" s="38">
        <v>0</v>
      </c>
      <c r="O304" s="38">
        <v>0</v>
      </c>
      <c r="P304" s="38">
        <v>0</v>
      </c>
      <c r="Q304" s="38">
        <v>0</v>
      </c>
      <c r="R304" s="38">
        <v>0</v>
      </c>
      <c r="S304" s="38">
        <v>22</v>
      </c>
    </row>
    <row r="305" spans="1:19" x14ac:dyDescent="0.25">
      <c r="A305" s="38"/>
      <c r="B305" s="38" t="s">
        <v>20</v>
      </c>
      <c r="C305" s="38">
        <v>0</v>
      </c>
      <c r="D305" s="38">
        <v>0</v>
      </c>
      <c r="E305" s="38">
        <v>0</v>
      </c>
      <c r="F305" s="38">
        <v>3</v>
      </c>
      <c r="G305" s="38">
        <v>16</v>
      </c>
      <c r="H305" s="38">
        <v>2</v>
      </c>
      <c r="I305" s="38">
        <v>0</v>
      </c>
      <c r="J305" s="38">
        <v>0</v>
      </c>
      <c r="K305" s="38">
        <v>0</v>
      </c>
      <c r="L305" s="38">
        <v>1</v>
      </c>
      <c r="M305" s="38">
        <v>0</v>
      </c>
      <c r="N305" s="38">
        <v>0</v>
      </c>
      <c r="O305" s="38">
        <v>0</v>
      </c>
      <c r="P305" s="38">
        <v>0</v>
      </c>
      <c r="Q305" s="38">
        <v>0</v>
      </c>
      <c r="R305" s="38">
        <v>0</v>
      </c>
      <c r="S305" s="38">
        <v>22</v>
      </c>
    </row>
    <row r="306" spans="1:19" x14ac:dyDescent="0.25">
      <c r="A306" s="38"/>
      <c r="B306" s="38" t="s">
        <v>21</v>
      </c>
      <c r="C306" s="38">
        <v>0</v>
      </c>
      <c r="D306" s="38">
        <v>0</v>
      </c>
      <c r="E306" s="38">
        <v>0</v>
      </c>
      <c r="F306" s="38">
        <v>0</v>
      </c>
      <c r="G306" s="38">
        <v>0</v>
      </c>
      <c r="H306" s="38">
        <v>0</v>
      </c>
      <c r="I306" s="38">
        <v>2</v>
      </c>
      <c r="J306" s="38">
        <v>11</v>
      </c>
      <c r="K306" s="38">
        <v>6</v>
      </c>
      <c r="L306" s="38">
        <v>1</v>
      </c>
      <c r="M306" s="38">
        <v>2</v>
      </c>
      <c r="N306" s="38">
        <v>0</v>
      </c>
      <c r="O306" s="38">
        <v>0</v>
      </c>
      <c r="P306" s="38">
        <v>0</v>
      </c>
      <c r="Q306" s="38">
        <v>0</v>
      </c>
      <c r="R306" s="38">
        <v>0</v>
      </c>
      <c r="S306" s="38">
        <v>22</v>
      </c>
    </row>
    <row r="307" spans="1:19" x14ac:dyDescent="0.25">
      <c r="A307" s="38"/>
      <c r="B307" s="38" t="s">
        <v>22</v>
      </c>
      <c r="C307" s="38">
        <v>0</v>
      </c>
      <c r="D307" s="38">
        <v>0</v>
      </c>
      <c r="E307" s="38">
        <v>0</v>
      </c>
      <c r="F307" s="38">
        <v>0</v>
      </c>
      <c r="G307" s="38">
        <v>15</v>
      </c>
      <c r="H307" s="38">
        <v>6</v>
      </c>
      <c r="I307" s="38">
        <v>1</v>
      </c>
      <c r="J307" s="38">
        <v>0</v>
      </c>
      <c r="K307" s="38">
        <v>0</v>
      </c>
      <c r="L307" s="38">
        <v>0</v>
      </c>
      <c r="M307" s="38">
        <v>0</v>
      </c>
      <c r="N307" s="38">
        <v>0</v>
      </c>
      <c r="O307" s="38">
        <v>0</v>
      </c>
      <c r="P307" s="38">
        <v>0</v>
      </c>
      <c r="Q307" s="38">
        <v>0</v>
      </c>
      <c r="R307" s="38">
        <v>0</v>
      </c>
      <c r="S307" s="38">
        <v>22</v>
      </c>
    </row>
    <row r="308" spans="1:19" x14ac:dyDescent="0.25">
      <c r="A308" s="38"/>
      <c r="B308" s="38" t="s">
        <v>73</v>
      </c>
      <c r="C308" s="38">
        <v>0</v>
      </c>
      <c r="D308" s="38">
        <v>0</v>
      </c>
      <c r="E308" s="38">
        <v>0</v>
      </c>
      <c r="F308" s="38">
        <v>0</v>
      </c>
      <c r="G308" s="38">
        <v>0</v>
      </c>
      <c r="H308" s="38">
        <v>0</v>
      </c>
      <c r="I308" s="38">
        <v>0</v>
      </c>
      <c r="J308" s="38">
        <v>0</v>
      </c>
      <c r="K308" s="38">
        <v>4</v>
      </c>
      <c r="L308" s="38">
        <v>10</v>
      </c>
      <c r="M308" s="38">
        <v>8</v>
      </c>
      <c r="N308" s="38">
        <v>0</v>
      </c>
      <c r="O308" s="38">
        <v>0</v>
      </c>
      <c r="P308" s="38">
        <v>0</v>
      </c>
      <c r="Q308" s="38">
        <v>0</v>
      </c>
      <c r="R308" s="38">
        <v>0</v>
      </c>
      <c r="S308" s="38">
        <v>22</v>
      </c>
    </row>
    <row r="309" spans="1:19" x14ac:dyDescent="0.25">
      <c r="A309" s="38"/>
      <c r="B309" s="38" t="s">
        <v>78</v>
      </c>
      <c r="C309" s="38">
        <v>0</v>
      </c>
      <c r="D309" s="38">
        <v>0</v>
      </c>
      <c r="E309" s="38">
        <v>0</v>
      </c>
      <c r="F309" s="38">
        <v>0</v>
      </c>
      <c r="G309" s="38">
        <v>0</v>
      </c>
      <c r="H309" s="38">
        <v>2</v>
      </c>
      <c r="I309" s="38">
        <v>0</v>
      </c>
      <c r="J309" s="38">
        <v>0</v>
      </c>
      <c r="K309" s="38">
        <v>0</v>
      </c>
      <c r="L309" s="38">
        <v>11</v>
      </c>
      <c r="M309" s="38">
        <v>7</v>
      </c>
      <c r="N309" s="38">
        <v>0</v>
      </c>
      <c r="O309" s="38">
        <v>0</v>
      </c>
      <c r="P309" s="38">
        <v>0</v>
      </c>
      <c r="Q309" s="38">
        <v>0</v>
      </c>
      <c r="R309" s="38">
        <v>0</v>
      </c>
      <c r="S309" s="38">
        <v>20</v>
      </c>
    </row>
    <row r="310" spans="1:19" x14ac:dyDescent="0.25">
      <c r="A310" s="38"/>
      <c r="B310" s="38" t="s">
        <v>79</v>
      </c>
      <c r="C310" s="38">
        <v>0</v>
      </c>
      <c r="D310" s="38">
        <v>0</v>
      </c>
      <c r="E310" s="38">
        <v>0</v>
      </c>
      <c r="F310" s="38">
        <v>18</v>
      </c>
      <c r="G310" s="38">
        <v>0</v>
      </c>
      <c r="H310" s="38">
        <v>2</v>
      </c>
      <c r="I310" s="38">
        <v>0</v>
      </c>
      <c r="J310" s="38">
        <v>0</v>
      </c>
      <c r="K310" s="38">
        <v>0</v>
      </c>
      <c r="L310" s="38">
        <v>0</v>
      </c>
      <c r="M310" s="38">
        <v>0</v>
      </c>
      <c r="N310" s="38">
        <v>1</v>
      </c>
      <c r="O310" s="38">
        <v>0</v>
      </c>
      <c r="P310" s="38">
        <v>0</v>
      </c>
      <c r="Q310" s="38">
        <v>0</v>
      </c>
      <c r="R310" s="38">
        <v>0</v>
      </c>
      <c r="S310" s="38">
        <v>21</v>
      </c>
    </row>
    <row r="312" spans="1:19" x14ac:dyDescent="0.25">
      <c r="A312" t="s">
        <v>34</v>
      </c>
    </row>
    <row r="313" spans="1:19" x14ac:dyDescent="0.25">
      <c r="B313" s="38" t="s">
        <v>0</v>
      </c>
      <c r="C313" s="38">
        <v>1.5625E-2</v>
      </c>
      <c r="D313" s="38">
        <v>3.125E-2</v>
      </c>
      <c r="E313" s="38">
        <v>6.25E-2</v>
      </c>
      <c r="F313" s="38">
        <v>0.125</v>
      </c>
      <c r="G313" s="38">
        <v>0.25</v>
      </c>
      <c r="H313" s="38">
        <v>0.5</v>
      </c>
      <c r="I313" s="38">
        <v>1</v>
      </c>
      <c r="J313" s="38">
        <v>2</v>
      </c>
      <c r="K313" s="38">
        <v>4</v>
      </c>
      <c r="L313" s="38">
        <v>8</v>
      </c>
      <c r="M313" s="38">
        <v>16</v>
      </c>
      <c r="N313" s="38">
        <v>32</v>
      </c>
      <c r="O313" s="38">
        <v>64</v>
      </c>
      <c r="P313" s="38">
        <v>128</v>
      </c>
      <c r="Q313" s="38">
        <v>256</v>
      </c>
      <c r="R313" s="38">
        <v>512</v>
      </c>
      <c r="S313" s="38" t="s">
        <v>1</v>
      </c>
    </row>
    <row r="314" spans="1:19" x14ac:dyDescent="0.25">
      <c r="B314" s="38" t="s">
        <v>24</v>
      </c>
      <c r="C314" s="38">
        <v>0</v>
      </c>
      <c r="D314" s="38">
        <v>50</v>
      </c>
      <c r="E314" s="38">
        <v>13</v>
      </c>
      <c r="F314" s="38">
        <v>16</v>
      </c>
      <c r="G314" s="38">
        <v>15</v>
      </c>
      <c r="H314" s="38">
        <v>16</v>
      </c>
      <c r="I314" s="38">
        <v>12</v>
      </c>
      <c r="J314" s="38">
        <v>8</v>
      </c>
      <c r="K314" s="38">
        <v>14</v>
      </c>
      <c r="L314" s="38">
        <v>37</v>
      </c>
      <c r="M314" s="38">
        <v>0</v>
      </c>
      <c r="N314" s="38">
        <v>0</v>
      </c>
      <c r="O314" s="38">
        <v>0</v>
      </c>
      <c r="P314" s="38">
        <v>0</v>
      </c>
      <c r="Q314" s="38">
        <v>0</v>
      </c>
      <c r="R314" s="38">
        <v>0</v>
      </c>
      <c r="S314" s="38">
        <v>181</v>
      </c>
    </row>
    <row r="315" spans="1:19" x14ac:dyDescent="0.25">
      <c r="B315" s="38" t="s">
        <v>25</v>
      </c>
      <c r="C315" s="38">
        <v>0</v>
      </c>
      <c r="D315" s="38">
        <v>0</v>
      </c>
      <c r="E315" s="38">
        <v>56</v>
      </c>
      <c r="F315" s="38">
        <v>0</v>
      </c>
      <c r="G315" s="38">
        <v>86</v>
      </c>
      <c r="H315" s="38">
        <v>29</v>
      </c>
      <c r="I315" s="38">
        <v>1</v>
      </c>
      <c r="J315" s="38">
        <v>0</v>
      </c>
      <c r="K315" s="38">
        <v>1</v>
      </c>
      <c r="L315" s="38">
        <v>3</v>
      </c>
      <c r="M315" s="38">
        <v>5</v>
      </c>
      <c r="N315" s="38">
        <v>0</v>
      </c>
      <c r="O315" s="38">
        <v>0</v>
      </c>
      <c r="P315" s="38">
        <v>0</v>
      </c>
      <c r="Q315" s="38">
        <v>0</v>
      </c>
      <c r="R315" s="38">
        <v>0</v>
      </c>
      <c r="S315" s="38">
        <v>181</v>
      </c>
    </row>
    <row r="316" spans="1:19" x14ac:dyDescent="0.25">
      <c r="B316" s="38" t="s">
        <v>3</v>
      </c>
      <c r="C316" s="38">
        <v>0</v>
      </c>
      <c r="D316" s="38">
        <v>0</v>
      </c>
      <c r="E316" s="38">
        <v>0</v>
      </c>
      <c r="F316" s="38">
        <v>131</v>
      </c>
      <c r="G316" s="38">
        <v>0</v>
      </c>
      <c r="H316" s="38">
        <v>32</v>
      </c>
      <c r="I316" s="38">
        <v>11</v>
      </c>
      <c r="J316" s="38">
        <v>1</v>
      </c>
      <c r="K316" s="38">
        <v>2</v>
      </c>
      <c r="L316" s="38">
        <v>4</v>
      </c>
      <c r="M316" s="38">
        <v>0</v>
      </c>
      <c r="N316" s="38">
        <v>0</v>
      </c>
      <c r="O316" s="38">
        <v>0</v>
      </c>
      <c r="P316" s="38">
        <v>0</v>
      </c>
      <c r="Q316" s="38">
        <v>0</v>
      </c>
      <c r="R316" s="38">
        <v>0</v>
      </c>
      <c r="S316" s="38">
        <v>181</v>
      </c>
    </row>
    <row r="317" spans="1:19" x14ac:dyDescent="0.25">
      <c r="B317" s="38" t="s">
        <v>5</v>
      </c>
      <c r="C317" s="38">
        <v>0</v>
      </c>
      <c r="D317" s="38">
        <v>0</v>
      </c>
      <c r="E317" s="38">
        <v>0</v>
      </c>
      <c r="F317" s="38">
        <v>0</v>
      </c>
      <c r="G317" s="38">
        <v>131</v>
      </c>
      <c r="H317" s="38">
        <v>0</v>
      </c>
      <c r="I317" s="38">
        <v>38</v>
      </c>
      <c r="J317" s="38">
        <v>4</v>
      </c>
      <c r="K317" s="38">
        <v>1</v>
      </c>
      <c r="L317" s="38">
        <v>5</v>
      </c>
      <c r="M317" s="38">
        <v>2</v>
      </c>
      <c r="N317" s="38">
        <v>0</v>
      </c>
      <c r="O317" s="38">
        <v>0</v>
      </c>
      <c r="P317" s="38">
        <v>0</v>
      </c>
      <c r="Q317" s="38">
        <v>0</v>
      </c>
      <c r="R317" s="38">
        <v>0</v>
      </c>
      <c r="S317" s="38">
        <v>181</v>
      </c>
    </row>
    <row r="318" spans="1:19" x14ac:dyDescent="0.25">
      <c r="B318" s="38" t="s">
        <v>7</v>
      </c>
      <c r="C318" s="38">
        <v>0</v>
      </c>
      <c r="D318" s="38">
        <v>2</v>
      </c>
      <c r="E318" s="38">
        <v>0</v>
      </c>
      <c r="F318" s="38">
        <v>1</v>
      </c>
      <c r="G318" s="38">
        <v>2</v>
      </c>
      <c r="H318" s="38">
        <v>9</v>
      </c>
      <c r="I318" s="38">
        <v>49</v>
      </c>
      <c r="J318" s="38">
        <v>108</v>
      </c>
      <c r="K318" s="38">
        <v>1</v>
      </c>
      <c r="L318" s="38">
        <v>4</v>
      </c>
      <c r="M318" s="38">
        <v>5</v>
      </c>
      <c r="N318" s="38">
        <v>0</v>
      </c>
      <c r="O318" s="38">
        <v>0</v>
      </c>
      <c r="P318" s="38">
        <v>0</v>
      </c>
      <c r="Q318" s="38">
        <v>0</v>
      </c>
      <c r="R318" s="38">
        <v>0</v>
      </c>
      <c r="S318" s="38">
        <v>181</v>
      </c>
    </row>
    <row r="319" spans="1:19" x14ac:dyDescent="0.25">
      <c r="B319" s="38" t="s">
        <v>9</v>
      </c>
      <c r="C319" s="38">
        <v>0</v>
      </c>
      <c r="D319" s="38">
        <v>0</v>
      </c>
      <c r="E319" s="38">
        <v>0</v>
      </c>
      <c r="F319" s="38">
        <v>4</v>
      </c>
      <c r="G319" s="38">
        <v>0</v>
      </c>
      <c r="H319" s="38">
        <v>19</v>
      </c>
      <c r="I319" s="38">
        <v>122</v>
      </c>
      <c r="J319" s="38">
        <v>26</v>
      </c>
      <c r="K319" s="38">
        <v>1</v>
      </c>
      <c r="L319" s="38">
        <v>2</v>
      </c>
      <c r="M319" s="38">
        <v>3</v>
      </c>
      <c r="N319" s="38">
        <v>0</v>
      </c>
      <c r="O319" s="38">
        <v>4</v>
      </c>
      <c r="P319" s="38">
        <v>0</v>
      </c>
      <c r="Q319" s="38">
        <v>0</v>
      </c>
      <c r="R319" s="38">
        <v>0</v>
      </c>
      <c r="S319" s="38">
        <v>181</v>
      </c>
    </row>
    <row r="320" spans="1:19" x14ac:dyDescent="0.25">
      <c r="B320" s="38" t="s">
        <v>10</v>
      </c>
      <c r="C320" s="38">
        <v>0</v>
      </c>
      <c r="D320" s="38">
        <v>0</v>
      </c>
      <c r="E320" s="38">
        <v>176</v>
      </c>
      <c r="F320" s="38">
        <v>0</v>
      </c>
      <c r="G320" s="38">
        <v>2</v>
      </c>
      <c r="H320" s="38">
        <v>2</v>
      </c>
      <c r="I320" s="38">
        <v>0</v>
      </c>
      <c r="J320" s="38">
        <v>0</v>
      </c>
      <c r="K320" s="38">
        <v>0</v>
      </c>
      <c r="L320" s="38">
        <v>0</v>
      </c>
      <c r="M320" s="38">
        <v>0</v>
      </c>
      <c r="N320" s="38">
        <v>1</v>
      </c>
      <c r="O320" s="38">
        <v>0</v>
      </c>
      <c r="P320" s="38">
        <v>0</v>
      </c>
      <c r="Q320" s="38">
        <v>0</v>
      </c>
      <c r="R320" s="38">
        <v>0</v>
      </c>
      <c r="S320" s="38">
        <v>181</v>
      </c>
    </row>
    <row r="321" spans="2:19" x14ac:dyDescent="0.25">
      <c r="B321" s="38" t="s">
        <v>11</v>
      </c>
      <c r="C321" s="38">
        <v>0</v>
      </c>
      <c r="D321" s="38">
        <v>0</v>
      </c>
      <c r="E321" s="38">
        <v>166</v>
      </c>
      <c r="F321" s="38">
        <v>0</v>
      </c>
      <c r="G321" s="38">
        <v>5</v>
      </c>
      <c r="H321" s="38">
        <v>2</v>
      </c>
      <c r="I321" s="38">
        <v>3</v>
      </c>
      <c r="J321" s="38">
        <v>2</v>
      </c>
      <c r="K321" s="38">
        <v>2</v>
      </c>
      <c r="L321" s="38">
        <v>0</v>
      </c>
      <c r="M321" s="38">
        <v>0</v>
      </c>
      <c r="N321" s="38">
        <v>0</v>
      </c>
      <c r="O321" s="38">
        <v>0</v>
      </c>
      <c r="P321" s="38">
        <v>0</v>
      </c>
      <c r="Q321" s="38">
        <v>0</v>
      </c>
      <c r="R321" s="38">
        <v>0</v>
      </c>
      <c r="S321" s="38">
        <v>180</v>
      </c>
    </row>
    <row r="322" spans="2:19" x14ac:dyDescent="0.25">
      <c r="B322" s="38" t="s">
        <v>13</v>
      </c>
      <c r="C322" s="38">
        <v>0</v>
      </c>
      <c r="D322" s="38">
        <v>0</v>
      </c>
      <c r="E322" s="38">
        <v>0</v>
      </c>
      <c r="F322" s="38">
        <v>0</v>
      </c>
      <c r="G322" s="38">
        <v>46</v>
      </c>
      <c r="H322" s="38">
        <v>0</v>
      </c>
      <c r="I322" s="38">
        <v>108</v>
      </c>
      <c r="J322" s="38">
        <v>21</v>
      </c>
      <c r="K322" s="38">
        <v>2</v>
      </c>
      <c r="L322" s="38">
        <v>3</v>
      </c>
      <c r="M322" s="38">
        <v>0</v>
      </c>
      <c r="N322" s="38">
        <v>0</v>
      </c>
      <c r="O322" s="38">
        <v>0</v>
      </c>
      <c r="P322" s="38">
        <v>0</v>
      </c>
      <c r="Q322" s="38">
        <v>0</v>
      </c>
      <c r="R322" s="38">
        <v>0</v>
      </c>
      <c r="S322" s="38">
        <v>180</v>
      </c>
    </row>
    <row r="323" spans="2:19" x14ac:dyDescent="0.25">
      <c r="B323" s="38" t="s">
        <v>14</v>
      </c>
      <c r="C323" s="38">
        <v>0</v>
      </c>
      <c r="D323" s="38">
        <v>0</v>
      </c>
      <c r="E323" s="38">
        <v>38</v>
      </c>
      <c r="F323" s="38">
        <v>0</v>
      </c>
      <c r="G323" s="38">
        <v>127</v>
      </c>
      <c r="H323" s="38">
        <v>8</v>
      </c>
      <c r="I323" s="38">
        <v>2</v>
      </c>
      <c r="J323" s="38">
        <v>2</v>
      </c>
      <c r="K323" s="38">
        <v>2</v>
      </c>
      <c r="L323" s="38">
        <v>1</v>
      </c>
      <c r="M323" s="38">
        <v>1</v>
      </c>
      <c r="N323" s="38">
        <v>0</v>
      </c>
      <c r="O323" s="38">
        <v>0</v>
      </c>
      <c r="P323" s="38">
        <v>0</v>
      </c>
      <c r="Q323" s="38">
        <v>0</v>
      </c>
      <c r="R323" s="38">
        <v>0</v>
      </c>
      <c r="S323" s="38">
        <v>181</v>
      </c>
    </row>
    <row r="324" spans="2:19" x14ac:dyDescent="0.25">
      <c r="B324" s="38" t="s">
        <v>16</v>
      </c>
      <c r="C324" s="38">
        <v>0</v>
      </c>
      <c r="D324" s="38">
        <v>0</v>
      </c>
      <c r="E324" s="38">
        <v>0</v>
      </c>
      <c r="F324" s="38">
        <v>0</v>
      </c>
      <c r="G324" s="38">
        <v>0</v>
      </c>
      <c r="H324" s="38">
        <v>136</v>
      </c>
      <c r="I324" s="38">
        <v>0</v>
      </c>
      <c r="J324" s="38">
        <v>23</v>
      </c>
      <c r="K324" s="38">
        <v>9</v>
      </c>
      <c r="L324" s="38">
        <v>8</v>
      </c>
      <c r="M324" s="38">
        <v>3</v>
      </c>
      <c r="N324" s="38">
        <v>2</v>
      </c>
      <c r="O324" s="38">
        <v>0</v>
      </c>
      <c r="P324" s="38">
        <v>0</v>
      </c>
      <c r="Q324" s="38">
        <v>0</v>
      </c>
      <c r="R324" s="38">
        <v>0</v>
      </c>
      <c r="S324" s="38">
        <v>181</v>
      </c>
    </row>
    <row r="325" spans="2:19" x14ac:dyDescent="0.25">
      <c r="B325" s="38" t="s">
        <v>17</v>
      </c>
      <c r="C325" s="38">
        <v>0</v>
      </c>
      <c r="D325" s="38">
        <v>0</v>
      </c>
      <c r="E325" s="38">
        <v>150</v>
      </c>
      <c r="F325" s="38">
        <v>0</v>
      </c>
      <c r="G325" s="38">
        <v>4</v>
      </c>
      <c r="H325" s="38">
        <v>5</v>
      </c>
      <c r="I325" s="38">
        <v>1</v>
      </c>
      <c r="J325" s="38">
        <v>3</v>
      </c>
      <c r="K325" s="38">
        <v>0</v>
      </c>
      <c r="L325" s="38">
        <v>1</v>
      </c>
      <c r="M325" s="38">
        <v>3</v>
      </c>
      <c r="N325" s="38">
        <v>12</v>
      </c>
      <c r="O325" s="38">
        <v>0</v>
      </c>
      <c r="P325" s="38">
        <v>0</v>
      </c>
      <c r="Q325" s="38">
        <v>0</v>
      </c>
      <c r="R325" s="38">
        <v>0</v>
      </c>
      <c r="S325" s="38">
        <v>179</v>
      </c>
    </row>
    <row r="326" spans="2:19" x14ac:dyDescent="0.25">
      <c r="B326" s="38" t="s">
        <v>18</v>
      </c>
      <c r="C326" s="38">
        <v>0</v>
      </c>
      <c r="D326" s="38">
        <v>2</v>
      </c>
      <c r="E326" s="38">
        <v>1</v>
      </c>
      <c r="F326" s="38">
        <v>9</v>
      </c>
      <c r="G326" s="38">
        <v>85</v>
      </c>
      <c r="H326" s="38">
        <v>68</v>
      </c>
      <c r="I326" s="38">
        <v>10</v>
      </c>
      <c r="J326" s="38">
        <v>1</v>
      </c>
      <c r="K326" s="38">
        <v>2</v>
      </c>
      <c r="L326" s="38">
        <v>3</v>
      </c>
      <c r="M326" s="38">
        <v>0</v>
      </c>
      <c r="N326" s="38">
        <v>0</v>
      </c>
      <c r="O326" s="38">
        <v>0</v>
      </c>
      <c r="P326" s="38">
        <v>0</v>
      </c>
      <c r="Q326" s="38">
        <v>0</v>
      </c>
      <c r="R326" s="38">
        <v>0</v>
      </c>
      <c r="S326" s="38">
        <v>181</v>
      </c>
    </row>
    <row r="327" spans="2:19" x14ac:dyDescent="0.25">
      <c r="B327" s="38" t="s">
        <v>19</v>
      </c>
      <c r="C327" s="38">
        <v>0</v>
      </c>
      <c r="D327" s="38">
        <v>8</v>
      </c>
      <c r="E327" s="38">
        <v>0</v>
      </c>
      <c r="F327" s="38">
        <v>77</v>
      </c>
      <c r="G327" s="38">
        <v>81</v>
      </c>
      <c r="H327" s="38">
        <v>10</v>
      </c>
      <c r="I327" s="38">
        <v>1</v>
      </c>
      <c r="J327" s="38">
        <v>0</v>
      </c>
      <c r="K327" s="38">
        <v>1</v>
      </c>
      <c r="L327" s="38">
        <v>3</v>
      </c>
      <c r="M327" s="38">
        <v>0</v>
      </c>
      <c r="N327" s="38">
        <v>0</v>
      </c>
      <c r="O327" s="38">
        <v>0</v>
      </c>
      <c r="P327" s="38">
        <v>0</v>
      </c>
      <c r="Q327" s="38">
        <v>0</v>
      </c>
      <c r="R327" s="38">
        <v>0</v>
      </c>
      <c r="S327" s="38">
        <v>181</v>
      </c>
    </row>
    <row r="328" spans="2:19" x14ac:dyDescent="0.25">
      <c r="B328" s="38" t="s">
        <v>20</v>
      </c>
      <c r="C328" s="38">
        <v>0</v>
      </c>
      <c r="D328" s="38">
        <v>12</v>
      </c>
      <c r="E328" s="38">
        <v>91</v>
      </c>
      <c r="F328" s="38">
        <v>70</v>
      </c>
      <c r="G328" s="38">
        <v>2</v>
      </c>
      <c r="H328" s="38">
        <v>0</v>
      </c>
      <c r="I328" s="38">
        <v>3</v>
      </c>
      <c r="J328" s="38">
        <v>2</v>
      </c>
      <c r="K328" s="38">
        <v>1</v>
      </c>
      <c r="L328" s="38">
        <v>0</v>
      </c>
      <c r="M328" s="38">
        <v>0</v>
      </c>
      <c r="N328" s="38">
        <v>0</v>
      </c>
      <c r="O328" s="38">
        <v>0</v>
      </c>
      <c r="P328" s="38">
        <v>0</v>
      </c>
      <c r="Q328" s="38">
        <v>0</v>
      </c>
      <c r="R328" s="38">
        <v>0</v>
      </c>
      <c r="S328" s="38">
        <v>181</v>
      </c>
    </row>
    <row r="329" spans="2:19" x14ac:dyDescent="0.25">
      <c r="B329" s="38" t="s">
        <v>21</v>
      </c>
      <c r="C329" s="38">
        <v>0</v>
      </c>
      <c r="D329" s="38">
        <v>0</v>
      </c>
      <c r="E329" s="38">
        <v>126</v>
      </c>
      <c r="F329" s="38">
        <v>0</v>
      </c>
      <c r="G329" s="38">
        <v>43</v>
      </c>
      <c r="H329" s="38">
        <v>4</v>
      </c>
      <c r="I329" s="38">
        <v>2</v>
      </c>
      <c r="J329" s="38">
        <v>2</v>
      </c>
      <c r="K329" s="38">
        <v>3</v>
      </c>
      <c r="L329" s="38">
        <v>1</v>
      </c>
      <c r="M329" s="38">
        <v>0</v>
      </c>
      <c r="N329" s="38">
        <v>0</v>
      </c>
      <c r="O329" s="38">
        <v>0</v>
      </c>
      <c r="P329" s="38">
        <v>0</v>
      </c>
      <c r="Q329" s="38">
        <v>0</v>
      </c>
      <c r="R329" s="38">
        <v>0</v>
      </c>
      <c r="S329" s="38">
        <v>181</v>
      </c>
    </row>
    <row r="330" spans="2:19" x14ac:dyDescent="0.25">
      <c r="B330" s="38" t="s">
        <v>26</v>
      </c>
      <c r="C330" s="38">
        <v>0</v>
      </c>
      <c r="D330" s="38">
        <v>162</v>
      </c>
      <c r="E330" s="38">
        <v>17</v>
      </c>
      <c r="F330" s="38">
        <v>2</v>
      </c>
      <c r="G330" s="38">
        <v>0</v>
      </c>
      <c r="H330" s="38">
        <v>0</v>
      </c>
      <c r="I330" s="38">
        <v>0</v>
      </c>
      <c r="J330" s="38">
        <v>0</v>
      </c>
      <c r="K330" s="38">
        <v>0</v>
      </c>
      <c r="L330" s="38">
        <v>0</v>
      </c>
      <c r="M330" s="38">
        <v>0</v>
      </c>
      <c r="N330" s="38">
        <v>0</v>
      </c>
      <c r="O330" s="38">
        <v>0</v>
      </c>
      <c r="P330" s="38">
        <v>0</v>
      </c>
      <c r="Q330" s="38">
        <v>0</v>
      </c>
      <c r="R330" s="38">
        <v>0</v>
      </c>
      <c r="S330" s="38">
        <v>181</v>
      </c>
    </row>
    <row r="331" spans="2:19" x14ac:dyDescent="0.25">
      <c r="B331" s="38" t="s">
        <v>27</v>
      </c>
      <c r="C331" s="38">
        <v>0</v>
      </c>
      <c r="D331" s="38">
        <v>0</v>
      </c>
      <c r="E331" s="38">
        <v>3</v>
      </c>
      <c r="F331" s="38">
        <v>2</v>
      </c>
      <c r="G331" s="38">
        <v>42</v>
      </c>
      <c r="H331" s="38">
        <v>124</v>
      </c>
      <c r="I331" s="38">
        <v>10</v>
      </c>
      <c r="J331" s="38">
        <v>0</v>
      </c>
      <c r="K331" s="38">
        <v>0</v>
      </c>
      <c r="L331" s="38">
        <v>0</v>
      </c>
      <c r="M331" s="38">
        <v>0</v>
      </c>
      <c r="N331" s="38">
        <v>0</v>
      </c>
      <c r="O331" s="38">
        <v>0</v>
      </c>
      <c r="P331" s="38">
        <v>0</v>
      </c>
      <c r="Q331" s="38">
        <v>0</v>
      </c>
      <c r="R331" s="38">
        <v>0</v>
      </c>
      <c r="S331" s="38">
        <v>181</v>
      </c>
    </row>
    <row r="332" spans="2:19" x14ac:dyDescent="0.25">
      <c r="B332" s="38" t="s">
        <v>28</v>
      </c>
      <c r="C332" s="38">
        <v>0</v>
      </c>
      <c r="D332" s="38">
        <v>0</v>
      </c>
      <c r="E332" s="38">
        <v>6</v>
      </c>
      <c r="F332" s="38">
        <v>0</v>
      </c>
      <c r="G332" s="38">
        <v>62</v>
      </c>
      <c r="H332" s="38">
        <v>74</v>
      </c>
      <c r="I332" s="38">
        <v>10</v>
      </c>
      <c r="J332" s="38">
        <v>0</v>
      </c>
      <c r="K332" s="38">
        <v>1</v>
      </c>
      <c r="L332" s="38">
        <v>3</v>
      </c>
      <c r="M332" s="38">
        <v>10</v>
      </c>
      <c r="N332" s="38">
        <v>15</v>
      </c>
      <c r="O332" s="38">
        <v>0</v>
      </c>
      <c r="P332" s="38">
        <v>0</v>
      </c>
      <c r="Q332" s="38">
        <v>0</v>
      </c>
      <c r="R332" s="38">
        <v>0</v>
      </c>
      <c r="S332" s="38">
        <v>181</v>
      </c>
    </row>
    <row r="333" spans="2:19" x14ac:dyDescent="0.25">
      <c r="B333" s="38" t="s">
        <v>23</v>
      </c>
      <c r="C333" s="38">
        <v>0</v>
      </c>
      <c r="D333" s="38">
        <v>34</v>
      </c>
      <c r="E333" s="38">
        <v>66</v>
      </c>
      <c r="F333" s="38">
        <v>61</v>
      </c>
      <c r="G333" s="38">
        <v>15</v>
      </c>
      <c r="H333" s="38">
        <v>2</v>
      </c>
      <c r="I333" s="38">
        <v>0</v>
      </c>
      <c r="J333" s="38">
        <v>0</v>
      </c>
      <c r="K333" s="38">
        <v>0</v>
      </c>
      <c r="L333" s="38">
        <v>3</v>
      </c>
      <c r="M333" s="38">
        <v>0</v>
      </c>
      <c r="N333" s="38">
        <v>0</v>
      </c>
      <c r="O333" s="38">
        <v>0</v>
      </c>
      <c r="P333" s="38">
        <v>0</v>
      </c>
      <c r="Q333" s="38">
        <v>0</v>
      </c>
      <c r="R333" s="38">
        <v>0</v>
      </c>
      <c r="S333" s="38">
        <v>181</v>
      </c>
    </row>
    <row r="334" spans="2:19" x14ac:dyDescent="0.25">
      <c r="B334" s="38" t="s">
        <v>29</v>
      </c>
      <c r="C334" s="38">
        <v>0</v>
      </c>
      <c r="D334" s="38">
        <v>0</v>
      </c>
      <c r="E334" s="38">
        <v>3</v>
      </c>
      <c r="F334" s="38">
        <v>0</v>
      </c>
      <c r="G334" s="38">
        <v>25</v>
      </c>
      <c r="H334" s="38">
        <v>62</v>
      </c>
      <c r="I334" s="38">
        <v>31</v>
      </c>
      <c r="J334" s="38">
        <v>58</v>
      </c>
      <c r="K334" s="38">
        <v>2</v>
      </c>
      <c r="L334" s="38">
        <v>0</v>
      </c>
      <c r="M334" s="38">
        <v>0</v>
      </c>
      <c r="N334" s="38">
        <v>0</v>
      </c>
      <c r="O334" s="38">
        <v>0</v>
      </c>
      <c r="P334" s="38">
        <v>0</v>
      </c>
      <c r="Q334" s="38">
        <v>0</v>
      </c>
      <c r="R334" s="38">
        <v>0</v>
      </c>
      <c r="S334" s="38">
        <v>181</v>
      </c>
    </row>
    <row r="335" spans="2:19" x14ac:dyDescent="0.25">
      <c r="B335" s="38" t="s">
        <v>30</v>
      </c>
      <c r="C335" s="38">
        <v>0</v>
      </c>
      <c r="D335" s="38">
        <v>0</v>
      </c>
      <c r="E335" s="38">
        <v>0</v>
      </c>
      <c r="F335" s="38">
        <v>0</v>
      </c>
      <c r="G335" s="38">
        <v>2</v>
      </c>
      <c r="H335" s="38">
        <v>104</v>
      </c>
      <c r="I335" s="38">
        <v>74</v>
      </c>
      <c r="J335" s="38">
        <v>1</v>
      </c>
      <c r="K335" s="38">
        <v>0</v>
      </c>
      <c r="L335" s="38">
        <v>0</v>
      </c>
      <c r="M335" s="38">
        <v>0</v>
      </c>
      <c r="N335" s="38">
        <v>0</v>
      </c>
      <c r="O335" s="38">
        <v>0</v>
      </c>
      <c r="P335" s="38">
        <v>0</v>
      </c>
      <c r="Q335" s="38">
        <v>0</v>
      </c>
      <c r="R335" s="38">
        <v>0</v>
      </c>
      <c r="S335" s="38">
        <v>181</v>
      </c>
    </row>
    <row r="336" spans="2:19" x14ac:dyDescent="0.25">
      <c r="B336" s="38" t="s">
        <v>31</v>
      </c>
      <c r="C336" s="38">
        <v>0</v>
      </c>
      <c r="D336" s="38">
        <v>0</v>
      </c>
      <c r="E336" s="38">
        <v>0</v>
      </c>
      <c r="F336" s="38">
        <v>140</v>
      </c>
      <c r="G336" s="38">
        <v>0</v>
      </c>
      <c r="H336" s="38">
        <v>38</v>
      </c>
      <c r="I336" s="38">
        <v>2</v>
      </c>
      <c r="J336" s="38">
        <v>1</v>
      </c>
      <c r="K336" s="38">
        <v>0</v>
      </c>
      <c r="L336" s="38">
        <v>0</v>
      </c>
      <c r="M336" s="38">
        <v>0</v>
      </c>
      <c r="N336" s="38">
        <v>0</v>
      </c>
      <c r="O336" s="38">
        <v>0</v>
      </c>
      <c r="P336" s="38">
        <v>0</v>
      </c>
      <c r="Q336" s="38">
        <v>0</v>
      </c>
      <c r="R336" s="38">
        <v>0</v>
      </c>
      <c r="S336" s="38">
        <v>181</v>
      </c>
    </row>
    <row r="337" spans="1:19" x14ac:dyDescent="0.25">
      <c r="B337" s="38" t="s">
        <v>22</v>
      </c>
      <c r="C337" s="38">
        <v>0</v>
      </c>
      <c r="D337" s="38">
        <v>99</v>
      </c>
      <c r="E337" s="38">
        <v>0</v>
      </c>
      <c r="F337" s="38">
        <v>42</v>
      </c>
      <c r="G337" s="38">
        <v>29</v>
      </c>
      <c r="H337" s="38">
        <v>9</v>
      </c>
      <c r="I337" s="38">
        <v>1</v>
      </c>
      <c r="J337" s="38">
        <v>0</v>
      </c>
      <c r="K337" s="38">
        <v>0</v>
      </c>
      <c r="L337" s="38">
        <v>0</v>
      </c>
      <c r="M337" s="38">
        <v>0</v>
      </c>
      <c r="N337" s="38">
        <v>0</v>
      </c>
      <c r="O337" s="38">
        <v>0</v>
      </c>
      <c r="P337" s="38">
        <v>0</v>
      </c>
      <c r="Q337" s="38">
        <v>0</v>
      </c>
      <c r="R337" s="38">
        <v>0</v>
      </c>
      <c r="S337" s="38">
        <v>180</v>
      </c>
    </row>
    <row r="339" spans="1:19" x14ac:dyDescent="0.25">
      <c r="A339" t="s">
        <v>80</v>
      </c>
    </row>
    <row r="340" spans="1:19" x14ac:dyDescent="0.25">
      <c r="B340" s="38" t="s">
        <v>0</v>
      </c>
      <c r="C340" s="38">
        <v>1.5625E-2</v>
      </c>
      <c r="D340" s="38">
        <v>3.125E-2</v>
      </c>
      <c r="E340" s="38">
        <v>6.25E-2</v>
      </c>
      <c r="F340" s="38">
        <v>0.125</v>
      </c>
      <c r="G340" s="38">
        <v>0.25</v>
      </c>
      <c r="H340" s="38">
        <v>0.5</v>
      </c>
      <c r="I340" s="38">
        <v>1</v>
      </c>
      <c r="J340" s="38">
        <v>2</v>
      </c>
      <c r="K340" s="38">
        <v>4</v>
      </c>
      <c r="L340" s="38">
        <v>8</v>
      </c>
      <c r="M340" s="38">
        <v>16</v>
      </c>
      <c r="N340" s="38">
        <v>32</v>
      </c>
      <c r="O340" s="38">
        <v>64</v>
      </c>
      <c r="P340" s="38">
        <v>128</v>
      </c>
      <c r="Q340" s="38">
        <v>256</v>
      </c>
      <c r="R340" s="38">
        <v>512</v>
      </c>
      <c r="S340" s="38" t="s">
        <v>1</v>
      </c>
    </row>
    <row r="341" spans="1:19" x14ac:dyDescent="0.25">
      <c r="B341" s="38" t="s">
        <v>24</v>
      </c>
      <c r="C341" s="38">
        <v>0</v>
      </c>
      <c r="D341" s="38">
        <v>1</v>
      </c>
      <c r="E341" s="38">
        <v>0</v>
      </c>
      <c r="F341" s="38">
        <v>5</v>
      </c>
      <c r="G341" s="38">
        <v>3</v>
      </c>
      <c r="H341" s="38">
        <v>1</v>
      </c>
      <c r="I341" s="38">
        <v>8</v>
      </c>
      <c r="J341" s="38">
        <v>4</v>
      </c>
      <c r="K341" s="38">
        <v>3</v>
      </c>
      <c r="L341" s="38">
        <v>23</v>
      </c>
      <c r="M341" s="38">
        <v>0</v>
      </c>
      <c r="N341" s="38">
        <v>0</v>
      </c>
      <c r="O341" s="38">
        <v>0</v>
      </c>
      <c r="P341" s="38">
        <v>0</v>
      </c>
      <c r="Q341" s="38">
        <v>0</v>
      </c>
      <c r="R341" s="38">
        <v>0</v>
      </c>
      <c r="S341" s="38">
        <v>48</v>
      </c>
    </row>
    <row r="342" spans="1:19" x14ac:dyDescent="0.25">
      <c r="B342" s="38" t="s">
        <v>25</v>
      </c>
      <c r="C342" s="38">
        <v>0</v>
      </c>
      <c r="D342" s="38">
        <v>0</v>
      </c>
      <c r="E342" s="38">
        <v>9</v>
      </c>
      <c r="F342" s="38">
        <v>0</v>
      </c>
      <c r="G342" s="38">
        <v>0</v>
      </c>
      <c r="H342" s="38">
        <v>3</v>
      </c>
      <c r="I342" s="38">
        <v>3</v>
      </c>
      <c r="J342" s="38">
        <v>0</v>
      </c>
      <c r="K342" s="38">
        <v>5</v>
      </c>
      <c r="L342" s="38">
        <v>7</v>
      </c>
      <c r="M342" s="38">
        <v>21</v>
      </c>
      <c r="N342" s="38">
        <v>0</v>
      </c>
      <c r="O342" s="38">
        <v>0</v>
      </c>
      <c r="P342" s="38">
        <v>0</v>
      </c>
      <c r="Q342" s="38">
        <v>0</v>
      </c>
      <c r="R342" s="38">
        <v>0</v>
      </c>
      <c r="S342" s="38">
        <v>48</v>
      </c>
    </row>
    <row r="343" spans="1:19" x14ac:dyDescent="0.25">
      <c r="B343" s="38" t="s">
        <v>3</v>
      </c>
      <c r="C343" s="38">
        <v>0</v>
      </c>
      <c r="D343" s="38">
        <v>0</v>
      </c>
      <c r="E343" s="38">
        <v>0</v>
      </c>
      <c r="F343" s="38">
        <v>13</v>
      </c>
      <c r="G343" s="38">
        <v>0</v>
      </c>
      <c r="H343" s="38">
        <v>5</v>
      </c>
      <c r="I343" s="38">
        <v>10</v>
      </c>
      <c r="J343" s="38">
        <v>1</v>
      </c>
      <c r="K343" s="38">
        <v>7</v>
      </c>
      <c r="L343" s="38">
        <v>4</v>
      </c>
      <c r="M343" s="38">
        <v>6</v>
      </c>
      <c r="N343" s="38">
        <v>2</v>
      </c>
      <c r="O343" s="38">
        <v>0</v>
      </c>
      <c r="P343" s="38">
        <v>0</v>
      </c>
      <c r="Q343" s="38">
        <v>0</v>
      </c>
      <c r="R343" s="38">
        <v>0</v>
      </c>
      <c r="S343" s="38">
        <v>48</v>
      </c>
    </row>
    <row r="344" spans="1:19" x14ac:dyDescent="0.25">
      <c r="B344" s="38" t="s">
        <v>5</v>
      </c>
      <c r="C344" s="38">
        <v>0</v>
      </c>
      <c r="D344" s="38">
        <v>0</v>
      </c>
      <c r="E344" s="38">
        <v>0</v>
      </c>
      <c r="F344" s="38">
        <v>0</v>
      </c>
      <c r="G344" s="38">
        <v>20</v>
      </c>
      <c r="H344" s="38">
        <v>0</v>
      </c>
      <c r="I344" s="38">
        <v>8</v>
      </c>
      <c r="J344" s="38">
        <v>3</v>
      </c>
      <c r="K344" s="38">
        <v>3</v>
      </c>
      <c r="L344" s="38">
        <v>4</v>
      </c>
      <c r="M344" s="38">
        <v>1</v>
      </c>
      <c r="N344" s="38">
        <v>2</v>
      </c>
      <c r="O344" s="38">
        <v>1</v>
      </c>
      <c r="P344" s="38">
        <v>6</v>
      </c>
      <c r="Q344" s="38">
        <v>0</v>
      </c>
      <c r="R344" s="38">
        <v>0</v>
      </c>
      <c r="S344" s="38">
        <v>48</v>
      </c>
    </row>
    <row r="345" spans="1:19" x14ac:dyDescent="0.25">
      <c r="B345" s="38" t="s">
        <v>7</v>
      </c>
      <c r="C345" s="38">
        <v>0</v>
      </c>
      <c r="D345" s="38">
        <v>0</v>
      </c>
      <c r="E345" s="38">
        <v>0</v>
      </c>
      <c r="F345" s="38">
        <v>1</v>
      </c>
      <c r="G345" s="38">
        <v>1</v>
      </c>
      <c r="H345" s="38">
        <v>4</v>
      </c>
      <c r="I345" s="38">
        <v>4</v>
      </c>
      <c r="J345" s="38">
        <v>3</v>
      </c>
      <c r="K345" s="38">
        <v>8</v>
      </c>
      <c r="L345" s="38">
        <v>10</v>
      </c>
      <c r="M345" s="38">
        <v>17</v>
      </c>
      <c r="N345" s="38">
        <v>0</v>
      </c>
      <c r="O345" s="38">
        <v>0</v>
      </c>
      <c r="P345" s="38">
        <v>0</v>
      </c>
      <c r="Q345" s="38">
        <v>0</v>
      </c>
      <c r="R345" s="38">
        <v>0</v>
      </c>
      <c r="S345" s="38">
        <v>48</v>
      </c>
    </row>
    <row r="346" spans="1:19" x14ac:dyDescent="0.25">
      <c r="A346" s="35"/>
      <c r="B346" s="45" t="s">
        <v>9</v>
      </c>
      <c r="C346" s="45">
        <v>0</v>
      </c>
      <c r="D346" s="45">
        <v>0</v>
      </c>
      <c r="E346" s="45">
        <v>0</v>
      </c>
      <c r="F346" s="45">
        <v>6</v>
      </c>
      <c r="G346" s="45">
        <v>0</v>
      </c>
      <c r="H346" s="45">
        <v>5</v>
      </c>
      <c r="I346" s="45">
        <v>4</v>
      </c>
      <c r="J346" s="45">
        <v>2</v>
      </c>
      <c r="K346" s="45">
        <v>6</v>
      </c>
      <c r="L346" s="45">
        <v>8</v>
      </c>
      <c r="M346" s="45">
        <v>1</v>
      </c>
      <c r="N346" s="45">
        <v>1</v>
      </c>
      <c r="O346" s="45">
        <v>15</v>
      </c>
      <c r="P346" s="45">
        <v>0</v>
      </c>
      <c r="Q346" s="45">
        <v>0</v>
      </c>
      <c r="R346" s="45">
        <v>0</v>
      </c>
      <c r="S346" s="45">
        <v>48</v>
      </c>
    </row>
    <row r="347" spans="1:19" x14ac:dyDescent="0.25">
      <c r="B347" t="s">
        <v>10</v>
      </c>
      <c r="C347">
        <v>0</v>
      </c>
      <c r="D347">
        <v>0</v>
      </c>
      <c r="E347">
        <v>16</v>
      </c>
      <c r="F347">
        <v>0</v>
      </c>
      <c r="G347">
        <v>7</v>
      </c>
      <c r="H347">
        <v>6</v>
      </c>
      <c r="I347">
        <v>6</v>
      </c>
      <c r="J347">
        <v>1</v>
      </c>
      <c r="K347">
        <v>1</v>
      </c>
      <c r="L347">
        <v>1</v>
      </c>
      <c r="M347">
        <v>8</v>
      </c>
      <c r="N347">
        <v>2</v>
      </c>
      <c r="O347">
        <v>0</v>
      </c>
      <c r="P347">
        <v>0</v>
      </c>
      <c r="Q347">
        <v>0</v>
      </c>
      <c r="R347">
        <v>0</v>
      </c>
      <c r="S347">
        <v>48</v>
      </c>
    </row>
    <row r="348" spans="1:19" x14ac:dyDescent="0.25">
      <c r="B348" t="s">
        <v>11</v>
      </c>
      <c r="C348">
        <v>0</v>
      </c>
      <c r="D348">
        <v>0</v>
      </c>
      <c r="E348">
        <v>10</v>
      </c>
      <c r="F348">
        <v>0</v>
      </c>
      <c r="G348">
        <v>1</v>
      </c>
      <c r="H348">
        <v>4</v>
      </c>
      <c r="I348">
        <v>2</v>
      </c>
      <c r="J348">
        <v>8</v>
      </c>
      <c r="K348">
        <v>5</v>
      </c>
      <c r="L348">
        <v>5</v>
      </c>
      <c r="M348">
        <v>9</v>
      </c>
      <c r="N348">
        <v>4</v>
      </c>
      <c r="O348">
        <v>0</v>
      </c>
      <c r="P348">
        <v>0</v>
      </c>
      <c r="Q348">
        <v>0</v>
      </c>
      <c r="R348">
        <v>0</v>
      </c>
      <c r="S348">
        <v>48</v>
      </c>
    </row>
    <row r="349" spans="1:19" x14ac:dyDescent="0.25">
      <c r="B349" t="s">
        <v>13</v>
      </c>
      <c r="C349">
        <v>0</v>
      </c>
      <c r="D349">
        <v>0</v>
      </c>
      <c r="E349">
        <v>0</v>
      </c>
      <c r="F349">
        <v>0</v>
      </c>
      <c r="G349">
        <v>26</v>
      </c>
      <c r="H349">
        <v>0</v>
      </c>
      <c r="I349">
        <v>13</v>
      </c>
      <c r="J349">
        <v>1</v>
      </c>
      <c r="K349">
        <v>0</v>
      </c>
      <c r="L349">
        <v>0</v>
      </c>
      <c r="M349">
        <v>4</v>
      </c>
      <c r="N349">
        <v>4</v>
      </c>
      <c r="O349">
        <v>0</v>
      </c>
      <c r="P349">
        <v>0</v>
      </c>
      <c r="Q349">
        <v>0</v>
      </c>
      <c r="R349">
        <v>0</v>
      </c>
      <c r="S349">
        <v>48</v>
      </c>
    </row>
    <row r="350" spans="1:19" x14ac:dyDescent="0.25">
      <c r="B350" t="s">
        <v>14</v>
      </c>
      <c r="C350">
        <v>0</v>
      </c>
      <c r="D350">
        <v>0</v>
      </c>
      <c r="E350">
        <v>18</v>
      </c>
      <c r="F350">
        <v>0</v>
      </c>
      <c r="G350">
        <v>0</v>
      </c>
      <c r="H350">
        <v>0</v>
      </c>
      <c r="I350">
        <v>3</v>
      </c>
      <c r="J350">
        <v>2</v>
      </c>
      <c r="K350">
        <v>10</v>
      </c>
      <c r="L350">
        <v>6</v>
      </c>
      <c r="M350">
        <v>9</v>
      </c>
      <c r="N350">
        <v>0</v>
      </c>
      <c r="O350">
        <v>0</v>
      </c>
      <c r="P350">
        <v>0</v>
      </c>
      <c r="Q350">
        <v>0</v>
      </c>
      <c r="R350">
        <v>0</v>
      </c>
      <c r="S350">
        <v>48</v>
      </c>
    </row>
    <row r="351" spans="1:19" x14ac:dyDescent="0.25">
      <c r="B351" t="s">
        <v>16</v>
      </c>
      <c r="C351">
        <v>0</v>
      </c>
      <c r="D351">
        <v>0</v>
      </c>
      <c r="E351">
        <v>0</v>
      </c>
      <c r="F351">
        <v>0</v>
      </c>
      <c r="G351">
        <v>0</v>
      </c>
      <c r="H351">
        <v>16</v>
      </c>
      <c r="I351">
        <v>0</v>
      </c>
      <c r="J351">
        <v>8</v>
      </c>
      <c r="K351">
        <v>2</v>
      </c>
      <c r="L351">
        <v>2</v>
      </c>
      <c r="M351">
        <v>3</v>
      </c>
      <c r="N351">
        <v>5</v>
      </c>
      <c r="O351">
        <v>1</v>
      </c>
      <c r="P351">
        <v>0</v>
      </c>
      <c r="Q351">
        <v>11</v>
      </c>
      <c r="R351">
        <v>0</v>
      </c>
      <c r="S351">
        <v>48</v>
      </c>
    </row>
    <row r="352" spans="1:19" x14ac:dyDescent="0.25">
      <c r="B352" t="s">
        <v>17</v>
      </c>
      <c r="C352">
        <v>0</v>
      </c>
      <c r="D352">
        <v>0</v>
      </c>
      <c r="E352">
        <v>13</v>
      </c>
      <c r="F352">
        <v>0</v>
      </c>
      <c r="G352">
        <v>7</v>
      </c>
      <c r="H352">
        <v>3</v>
      </c>
      <c r="I352">
        <v>2</v>
      </c>
      <c r="J352">
        <v>4</v>
      </c>
      <c r="K352">
        <v>6</v>
      </c>
      <c r="L352">
        <v>4</v>
      </c>
      <c r="M352">
        <v>2</v>
      </c>
      <c r="N352">
        <v>7</v>
      </c>
      <c r="O352">
        <v>0</v>
      </c>
      <c r="P352">
        <v>0</v>
      </c>
      <c r="Q352">
        <v>0</v>
      </c>
      <c r="R352">
        <v>0</v>
      </c>
      <c r="S352">
        <v>48</v>
      </c>
    </row>
    <row r="353" spans="1:19" x14ac:dyDescent="0.25">
      <c r="B353" t="s">
        <v>18</v>
      </c>
      <c r="C353">
        <v>0</v>
      </c>
      <c r="D353">
        <v>0</v>
      </c>
      <c r="E353">
        <v>1</v>
      </c>
      <c r="F353">
        <v>10</v>
      </c>
      <c r="G353">
        <v>9</v>
      </c>
      <c r="H353">
        <v>2</v>
      </c>
      <c r="I353">
        <v>0</v>
      </c>
      <c r="J353">
        <v>3</v>
      </c>
      <c r="K353">
        <v>9</v>
      </c>
      <c r="L353">
        <v>14</v>
      </c>
      <c r="M353">
        <v>0</v>
      </c>
      <c r="N353">
        <v>0</v>
      </c>
      <c r="O353">
        <v>0</v>
      </c>
      <c r="P353">
        <v>0</v>
      </c>
      <c r="Q353">
        <v>0</v>
      </c>
      <c r="R353">
        <v>0</v>
      </c>
      <c r="S353">
        <v>48</v>
      </c>
    </row>
    <row r="354" spans="1:19" x14ac:dyDescent="0.25">
      <c r="B354" t="s">
        <v>19</v>
      </c>
      <c r="C354">
        <v>0</v>
      </c>
      <c r="D354">
        <v>1</v>
      </c>
      <c r="E354">
        <v>0</v>
      </c>
      <c r="F354">
        <v>12</v>
      </c>
      <c r="G354">
        <v>8</v>
      </c>
      <c r="H354">
        <v>1</v>
      </c>
      <c r="I354">
        <v>0</v>
      </c>
      <c r="J354">
        <v>8</v>
      </c>
      <c r="K354">
        <v>6</v>
      </c>
      <c r="L354">
        <v>12</v>
      </c>
      <c r="M354">
        <v>0</v>
      </c>
      <c r="N354">
        <v>0</v>
      </c>
      <c r="O354">
        <v>0</v>
      </c>
      <c r="P354">
        <v>0</v>
      </c>
      <c r="Q354">
        <v>0</v>
      </c>
      <c r="R354">
        <v>0</v>
      </c>
      <c r="S354">
        <v>48</v>
      </c>
    </row>
    <row r="355" spans="1:19" x14ac:dyDescent="0.25">
      <c r="B355" t="s">
        <v>20</v>
      </c>
      <c r="C355">
        <v>0</v>
      </c>
      <c r="D355">
        <v>0</v>
      </c>
      <c r="E355">
        <v>14</v>
      </c>
      <c r="F355">
        <v>7</v>
      </c>
      <c r="G355">
        <v>1</v>
      </c>
      <c r="H355">
        <v>4</v>
      </c>
      <c r="I355">
        <v>9</v>
      </c>
      <c r="J355">
        <v>13</v>
      </c>
      <c r="K355">
        <v>0</v>
      </c>
      <c r="L355">
        <v>0</v>
      </c>
      <c r="M355">
        <v>0</v>
      </c>
      <c r="N355">
        <v>0</v>
      </c>
      <c r="O355">
        <v>0</v>
      </c>
      <c r="P355">
        <v>0</v>
      </c>
      <c r="Q355">
        <v>0</v>
      </c>
      <c r="R355">
        <v>0</v>
      </c>
      <c r="S355">
        <v>48</v>
      </c>
    </row>
    <row r="356" spans="1:19" x14ac:dyDescent="0.25">
      <c r="B356" t="s">
        <v>21</v>
      </c>
      <c r="C356">
        <v>0</v>
      </c>
      <c r="D356">
        <v>0</v>
      </c>
      <c r="E356">
        <v>30</v>
      </c>
      <c r="F356">
        <v>0</v>
      </c>
      <c r="G356">
        <v>6</v>
      </c>
      <c r="H356">
        <v>4</v>
      </c>
      <c r="I356">
        <v>4</v>
      </c>
      <c r="J356">
        <v>0</v>
      </c>
      <c r="K356">
        <v>3</v>
      </c>
      <c r="L356">
        <v>0</v>
      </c>
      <c r="M356">
        <v>1</v>
      </c>
      <c r="N356">
        <v>0</v>
      </c>
      <c r="O356">
        <v>0</v>
      </c>
      <c r="P356">
        <v>0</v>
      </c>
      <c r="Q356">
        <v>0</v>
      </c>
      <c r="R356">
        <v>0</v>
      </c>
      <c r="S356">
        <v>48</v>
      </c>
    </row>
    <row r="357" spans="1:19" x14ac:dyDescent="0.25">
      <c r="B357" t="s">
        <v>26</v>
      </c>
      <c r="C357">
        <v>0</v>
      </c>
      <c r="D357">
        <v>43</v>
      </c>
      <c r="E357">
        <v>2</v>
      </c>
      <c r="F357">
        <v>0</v>
      </c>
      <c r="G357">
        <v>1</v>
      </c>
      <c r="H357">
        <v>0</v>
      </c>
      <c r="I357">
        <v>0</v>
      </c>
      <c r="J357">
        <v>0</v>
      </c>
      <c r="K357">
        <v>0</v>
      </c>
      <c r="L357">
        <v>2</v>
      </c>
      <c r="M357">
        <v>0</v>
      </c>
      <c r="N357">
        <v>0</v>
      </c>
      <c r="O357">
        <v>0</v>
      </c>
      <c r="P357">
        <v>0</v>
      </c>
      <c r="Q357">
        <v>0</v>
      </c>
      <c r="R357">
        <v>0</v>
      </c>
      <c r="S357">
        <v>48</v>
      </c>
    </row>
    <row r="358" spans="1:19" x14ac:dyDescent="0.25">
      <c r="B358" t="s">
        <v>27</v>
      </c>
      <c r="C358">
        <v>0</v>
      </c>
      <c r="D358">
        <v>0</v>
      </c>
      <c r="E358">
        <v>0</v>
      </c>
      <c r="F358">
        <v>0</v>
      </c>
      <c r="G358">
        <v>6</v>
      </c>
      <c r="H358">
        <v>27</v>
      </c>
      <c r="I358">
        <v>14</v>
      </c>
      <c r="J358">
        <v>1</v>
      </c>
      <c r="K358">
        <v>0</v>
      </c>
      <c r="L358">
        <v>0</v>
      </c>
      <c r="M358">
        <v>0</v>
      </c>
      <c r="N358">
        <v>0</v>
      </c>
      <c r="O358">
        <v>0</v>
      </c>
      <c r="P358">
        <v>0</v>
      </c>
      <c r="Q358">
        <v>0</v>
      </c>
      <c r="R358">
        <v>0</v>
      </c>
      <c r="S358">
        <v>48</v>
      </c>
    </row>
    <row r="359" spans="1:19" x14ac:dyDescent="0.25">
      <c r="B359" t="s">
        <v>28</v>
      </c>
      <c r="C359">
        <v>0</v>
      </c>
      <c r="D359">
        <v>0</v>
      </c>
      <c r="E359">
        <v>2</v>
      </c>
      <c r="F359">
        <v>0</v>
      </c>
      <c r="G359">
        <v>3</v>
      </c>
      <c r="H359">
        <v>1</v>
      </c>
      <c r="I359">
        <v>1</v>
      </c>
      <c r="J359">
        <v>0</v>
      </c>
      <c r="K359">
        <v>1</v>
      </c>
      <c r="L359">
        <v>1</v>
      </c>
      <c r="M359">
        <v>2</v>
      </c>
      <c r="N359">
        <v>37</v>
      </c>
      <c r="O359">
        <v>0</v>
      </c>
      <c r="P359">
        <v>0</v>
      </c>
      <c r="Q359">
        <v>0</v>
      </c>
      <c r="R359">
        <v>0</v>
      </c>
      <c r="S359">
        <v>48</v>
      </c>
    </row>
    <row r="360" spans="1:19" x14ac:dyDescent="0.25">
      <c r="B360" t="s">
        <v>23</v>
      </c>
      <c r="C360">
        <v>0</v>
      </c>
      <c r="D360">
        <v>7</v>
      </c>
      <c r="E360">
        <v>6</v>
      </c>
      <c r="F360">
        <v>5</v>
      </c>
      <c r="G360">
        <v>0</v>
      </c>
      <c r="H360">
        <v>1</v>
      </c>
      <c r="I360">
        <v>2</v>
      </c>
      <c r="J360">
        <v>1</v>
      </c>
      <c r="K360">
        <v>1</v>
      </c>
      <c r="L360">
        <v>25</v>
      </c>
      <c r="M360">
        <v>0</v>
      </c>
      <c r="N360">
        <v>0</v>
      </c>
      <c r="O360">
        <v>0</v>
      </c>
      <c r="P360">
        <v>0</v>
      </c>
      <c r="Q360">
        <v>0</v>
      </c>
      <c r="R360">
        <v>0</v>
      </c>
      <c r="S360">
        <v>48</v>
      </c>
    </row>
    <row r="361" spans="1:19" x14ac:dyDescent="0.25">
      <c r="B361" t="s">
        <v>29</v>
      </c>
      <c r="C361">
        <v>0</v>
      </c>
      <c r="D361">
        <v>0</v>
      </c>
      <c r="E361">
        <v>1</v>
      </c>
      <c r="F361">
        <v>0</v>
      </c>
      <c r="G361">
        <v>15</v>
      </c>
      <c r="H361">
        <v>19</v>
      </c>
      <c r="I361">
        <v>12</v>
      </c>
      <c r="J361">
        <v>1</v>
      </c>
      <c r="K361">
        <v>0</v>
      </c>
      <c r="L361">
        <v>0</v>
      </c>
      <c r="M361">
        <v>0</v>
      </c>
      <c r="N361">
        <v>0</v>
      </c>
      <c r="O361">
        <v>0</v>
      </c>
      <c r="P361">
        <v>0</v>
      </c>
      <c r="Q361">
        <v>0</v>
      </c>
      <c r="R361">
        <v>0</v>
      </c>
      <c r="S361">
        <v>48</v>
      </c>
    </row>
    <row r="362" spans="1:19" x14ac:dyDescent="0.25">
      <c r="B362" t="s">
        <v>30</v>
      </c>
      <c r="C362">
        <v>0</v>
      </c>
      <c r="D362">
        <v>0</v>
      </c>
      <c r="E362">
        <v>0</v>
      </c>
      <c r="F362">
        <v>1</v>
      </c>
      <c r="G362">
        <v>0</v>
      </c>
      <c r="H362">
        <v>4</v>
      </c>
      <c r="I362">
        <v>20</v>
      </c>
      <c r="J362">
        <v>21</v>
      </c>
      <c r="K362">
        <v>2</v>
      </c>
      <c r="L362">
        <v>0</v>
      </c>
      <c r="M362">
        <v>0</v>
      </c>
      <c r="N362">
        <v>0</v>
      </c>
      <c r="O362">
        <v>0</v>
      </c>
      <c r="P362">
        <v>0</v>
      </c>
      <c r="Q362">
        <v>0</v>
      </c>
      <c r="R362">
        <v>0</v>
      </c>
      <c r="S362">
        <v>48</v>
      </c>
    </row>
    <row r="363" spans="1:19" x14ac:dyDescent="0.25">
      <c r="B363" t="s">
        <v>31</v>
      </c>
      <c r="C363">
        <v>0</v>
      </c>
      <c r="D363">
        <v>0</v>
      </c>
      <c r="E363">
        <v>0</v>
      </c>
      <c r="F363">
        <v>8</v>
      </c>
      <c r="G363">
        <v>0</v>
      </c>
      <c r="H363">
        <v>8</v>
      </c>
      <c r="I363">
        <v>12</v>
      </c>
      <c r="J363">
        <v>13</v>
      </c>
      <c r="K363">
        <v>6</v>
      </c>
      <c r="L363">
        <v>0</v>
      </c>
      <c r="M363">
        <v>1</v>
      </c>
      <c r="N363">
        <v>0</v>
      </c>
      <c r="O363">
        <v>0</v>
      </c>
      <c r="P363">
        <v>0</v>
      </c>
      <c r="Q363">
        <v>0</v>
      </c>
      <c r="R363">
        <v>0</v>
      </c>
      <c r="S363">
        <v>48</v>
      </c>
    </row>
    <row r="364" spans="1:19" x14ac:dyDescent="0.25">
      <c r="B364" t="s">
        <v>22</v>
      </c>
      <c r="C364">
        <v>0</v>
      </c>
      <c r="D364">
        <v>25</v>
      </c>
      <c r="E364">
        <v>0</v>
      </c>
      <c r="F364">
        <v>8</v>
      </c>
      <c r="G364">
        <v>10</v>
      </c>
      <c r="H364">
        <v>4</v>
      </c>
      <c r="I364">
        <v>1</v>
      </c>
      <c r="J364">
        <v>0</v>
      </c>
      <c r="K364">
        <v>0</v>
      </c>
      <c r="L364">
        <v>0</v>
      </c>
      <c r="M364">
        <v>0</v>
      </c>
      <c r="N364">
        <v>0</v>
      </c>
      <c r="O364">
        <v>0</v>
      </c>
      <c r="P364">
        <v>0</v>
      </c>
      <c r="Q364">
        <v>0</v>
      </c>
      <c r="R364">
        <v>0</v>
      </c>
      <c r="S364">
        <v>48</v>
      </c>
    </row>
    <row r="366" spans="1:19" x14ac:dyDescent="0.25">
      <c r="A366" s="38" t="s">
        <v>101</v>
      </c>
      <c r="B366" s="38"/>
      <c r="C366" s="38"/>
      <c r="D366" s="38"/>
      <c r="E366" s="38"/>
      <c r="F366" s="38"/>
      <c r="G366" s="38"/>
      <c r="H366" s="38"/>
      <c r="I366" s="38"/>
      <c r="J366" s="38"/>
      <c r="K366" s="38"/>
      <c r="L366" s="38"/>
      <c r="M366" s="38"/>
      <c r="N366" s="38"/>
      <c r="O366" s="38"/>
      <c r="P366" s="38"/>
      <c r="Q366" s="38"/>
      <c r="R366" s="38"/>
      <c r="S366" s="38"/>
    </row>
    <row r="367" spans="1:19" x14ac:dyDescent="0.25">
      <c r="A367" s="38"/>
      <c r="B367" s="38" t="s">
        <v>0</v>
      </c>
      <c r="C367" s="38">
        <v>1.5625E-2</v>
      </c>
      <c r="D367" s="38">
        <v>3.125E-2</v>
      </c>
      <c r="E367" s="38">
        <v>6.25E-2</v>
      </c>
      <c r="F367" s="38">
        <v>0.125</v>
      </c>
      <c r="G367" s="38">
        <v>0.25</v>
      </c>
      <c r="H367" s="38">
        <v>0.5</v>
      </c>
      <c r="I367" s="38">
        <v>1</v>
      </c>
      <c r="J367" s="38">
        <v>2</v>
      </c>
      <c r="K367" s="38">
        <v>4</v>
      </c>
      <c r="L367" s="38">
        <v>8</v>
      </c>
      <c r="M367" s="38">
        <v>16</v>
      </c>
      <c r="N367" s="38">
        <v>32</v>
      </c>
      <c r="O367" s="38">
        <v>64</v>
      </c>
      <c r="P367" s="38">
        <v>128</v>
      </c>
      <c r="Q367" s="38">
        <v>256</v>
      </c>
      <c r="R367" s="38">
        <v>512</v>
      </c>
      <c r="S367" s="38" t="s">
        <v>1</v>
      </c>
    </row>
    <row r="368" spans="1:19" x14ac:dyDescent="0.25">
      <c r="A368" s="38"/>
      <c r="B368" s="38" t="s">
        <v>9</v>
      </c>
      <c r="C368" s="38">
        <v>0</v>
      </c>
      <c r="D368" s="38">
        <v>0</v>
      </c>
      <c r="E368" s="38">
        <v>0</v>
      </c>
      <c r="F368" s="38">
        <v>11</v>
      </c>
      <c r="G368" s="38">
        <v>0</v>
      </c>
      <c r="H368" s="38">
        <v>1</v>
      </c>
      <c r="I368" s="38">
        <v>1</v>
      </c>
      <c r="J368" s="38">
        <v>0</v>
      </c>
      <c r="K368" s="38">
        <v>0</v>
      </c>
      <c r="L368" s="38">
        <v>0</v>
      </c>
      <c r="M368" s="38">
        <v>0</v>
      </c>
      <c r="N368" s="38">
        <v>0</v>
      </c>
      <c r="O368" s="38">
        <v>0</v>
      </c>
      <c r="P368" s="38">
        <v>0</v>
      </c>
      <c r="Q368" s="38">
        <v>0</v>
      </c>
      <c r="R368" s="38">
        <v>0</v>
      </c>
      <c r="S368" s="38">
        <v>13</v>
      </c>
    </row>
    <row r="369" spans="1:19" x14ac:dyDescent="0.25">
      <c r="A369" s="38"/>
      <c r="B369" s="38" t="s">
        <v>20</v>
      </c>
      <c r="C369" s="38">
        <v>0</v>
      </c>
      <c r="D369" s="38">
        <v>3</v>
      </c>
      <c r="E369" s="38">
        <v>1</v>
      </c>
      <c r="F369" s="38">
        <v>5</v>
      </c>
      <c r="G369" s="38">
        <v>3</v>
      </c>
      <c r="H369" s="38">
        <v>0</v>
      </c>
      <c r="I369" s="38">
        <v>0</v>
      </c>
      <c r="J369" s="38">
        <v>1</v>
      </c>
      <c r="K369" s="38">
        <v>0</v>
      </c>
      <c r="L369" s="38">
        <v>0</v>
      </c>
      <c r="M369" s="38">
        <v>0</v>
      </c>
      <c r="N369" s="38">
        <v>0</v>
      </c>
      <c r="O369" s="38">
        <v>0</v>
      </c>
      <c r="P369" s="38">
        <v>0</v>
      </c>
      <c r="Q369" s="38">
        <v>0</v>
      </c>
      <c r="R369" s="38">
        <v>0</v>
      </c>
      <c r="S369" s="38">
        <v>13</v>
      </c>
    </row>
    <row r="370" spans="1:19" x14ac:dyDescent="0.25">
      <c r="A370" s="38"/>
      <c r="B370" s="38" t="s">
        <v>23</v>
      </c>
      <c r="C370" s="38">
        <v>0</v>
      </c>
      <c r="D370" s="38">
        <v>7</v>
      </c>
      <c r="E370" s="38">
        <v>4</v>
      </c>
      <c r="F370" s="38">
        <v>0</v>
      </c>
      <c r="G370" s="38">
        <v>0</v>
      </c>
      <c r="H370" s="38">
        <v>0</v>
      </c>
      <c r="I370" s="38">
        <v>0</v>
      </c>
      <c r="J370" s="38">
        <v>0</v>
      </c>
      <c r="K370" s="38">
        <v>1</v>
      </c>
      <c r="L370" s="38">
        <v>1</v>
      </c>
      <c r="M370" s="38">
        <v>0</v>
      </c>
      <c r="N370" s="38">
        <v>0</v>
      </c>
      <c r="O370" s="38">
        <v>0</v>
      </c>
      <c r="P370" s="38">
        <v>0</v>
      </c>
      <c r="Q370" s="38">
        <v>0</v>
      </c>
      <c r="R370" s="38">
        <v>0</v>
      </c>
      <c r="S370" s="38">
        <v>13</v>
      </c>
    </row>
    <row r="371" spans="1:19" x14ac:dyDescent="0.25">
      <c r="A371" s="38"/>
      <c r="B371" s="38" t="s">
        <v>96</v>
      </c>
      <c r="C371" s="38">
        <v>0</v>
      </c>
      <c r="D371" s="38">
        <v>13</v>
      </c>
      <c r="E371" s="38">
        <v>0</v>
      </c>
      <c r="F371" s="38">
        <v>0</v>
      </c>
      <c r="G371" s="38">
        <v>0</v>
      </c>
      <c r="H371" s="38">
        <v>0</v>
      </c>
      <c r="I371" s="38">
        <v>0</v>
      </c>
      <c r="J371" s="38">
        <v>0</v>
      </c>
      <c r="K371" s="38">
        <v>0</v>
      </c>
      <c r="L371" s="38">
        <v>0</v>
      </c>
      <c r="M371" s="38">
        <v>0</v>
      </c>
      <c r="N371" s="38">
        <v>0</v>
      </c>
      <c r="O371" s="38">
        <v>0</v>
      </c>
      <c r="P371" s="38">
        <v>0</v>
      </c>
      <c r="Q371" s="38">
        <v>0</v>
      </c>
      <c r="R371" s="38">
        <v>0</v>
      </c>
      <c r="S371" s="38">
        <v>13</v>
      </c>
    </row>
    <row r="372" spans="1:19" x14ac:dyDescent="0.25">
      <c r="A372" s="38"/>
      <c r="B372" s="38" t="s">
        <v>28</v>
      </c>
      <c r="C372" s="38">
        <v>0</v>
      </c>
      <c r="D372" s="38">
        <v>0</v>
      </c>
      <c r="E372" s="38">
        <v>7</v>
      </c>
      <c r="F372" s="38">
        <v>0</v>
      </c>
      <c r="G372" s="38">
        <v>2</v>
      </c>
      <c r="H372" s="38">
        <v>0</v>
      </c>
      <c r="I372" s="38">
        <v>1</v>
      </c>
      <c r="J372" s="38">
        <v>0</v>
      </c>
      <c r="K372" s="38">
        <v>1</v>
      </c>
      <c r="L372" s="38">
        <v>0</v>
      </c>
      <c r="M372" s="38">
        <v>0</v>
      </c>
      <c r="N372" s="38">
        <v>2</v>
      </c>
      <c r="O372" s="38">
        <v>0</v>
      </c>
      <c r="P372" s="38">
        <v>0</v>
      </c>
      <c r="Q372" s="38">
        <v>0</v>
      </c>
      <c r="R372" s="38">
        <v>0</v>
      </c>
      <c r="S372" s="38">
        <v>13</v>
      </c>
    </row>
    <row r="374" spans="1:19" x14ac:dyDescent="0.25">
      <c r="A374" s="38" t="s">
        <v>107</v>
      </c>
      <c r="B374" s="38"/>
      <c r="C374" s="38"/>
      <c r="D374" s="38"/>
      <c r="E374" s="38"/>
      <c r="F374" s="38"/>
      <c r="G374" s="38"/>
      <c r="H374" s="38"/>
      <c r="I374" s="38"/>
      <c r="J374" s="38"/>
      <c r="K374" s="38"/>
      <c r="L374" s="38"/>
      <c r="M374" s="38"/>
      <c r="N374" s="38"/>
      <c r="O374" s="38"/>
      <c r="P374" s="38"/>
      <c r="Q374" s="38"/>
      <c r="R374" s="38"/>
      <c r="S374" s="38"/>
    </row>
    <row r="375" spans="1:19" x14ac:dyDescent="0.25">
      <c r="A375" s="38"/>
      <c r="B375" s="38" t="s">
        <v>0</v>
      </c>
      <c r="C375" s="38">
        <v>1.5625E-2</v>
      </c>
      <c r="D375" s="38">
        <v>3.125E-2</v>
      </c>
      <c r="E375" s="38">
        <v>6.25E-2</v>
      </c>
      <c r="F375" s="38">
        <v>0.125</v>
      </c>
      <c r="G375" s="38">
        <v>0.25</v>
      </c>
      <c r="H375" s="38">
        <v>0.5</v>
      </c>
      <c r="I375" s="38">
        <v>1</v>
      </c>
      <c r="J375" s="38">
        <v>2</v>
      </c>
      <c r="K375" s="38">
        <v>4</v>
      </c>
      <c r="L375" s="38">
        <v>8</v>
      </c>
      <c r="M375" s="38">
        <v>16</v>
      </c>
      <c r="N375" s="38">
        <v>32</v>
      </c>
      <c r="O375" s="38">
        <v>64</v>
      </c>
      <c r="P375" s="38">
        <v>128</v>
      </c>
      <c r="Q375" s="38">
        <v>256</v>
      </c>
      <c r="R375" s="38">
        <v>512</v>
      </c>
      <c r="S375" s="38" t="s">
        <v>1</v>
      </c>
    </row>
    <row r="376" spans="1:19" x14ac:dyDescent="0.25">
      <c r="A376" s="38"/>
      <c r="B376" s="38" t="s">
        <v>9</v>
      </c>
      <c r="C376" s="38">
        <v>0</v>
      </c>
      <c r="D376" s="38">
        <v>14</v>
      </c>
      <c r="E376" s="38">
        <v>0</v>
      </c>
      <c r="F376" s="38">
        <v>0</v>
      </c>
      <c r="G376" s="38">
        <v>0</v>
      </c>
      <c r="H376" s="38">
        <v>0</v>
      </c>
      <c r="I376" s="38">
        <v>0</v>
      </c>
      <c r="J376" s="38">
        <v>0</v>
      </c>
      <c r="K376" s="38">
        <v>0</v>
      </c>
      <c r="L376" s="38">
        <v>0</v>
      </c>
      <c r="M376" s="38">
        <v>0</v>
      </c>
      <c r="N376" s="38">
        <v>0</v>
      </c>
      <c r="O376" s="38">
        <v>0</v>
      </c>
      <c r="P376" s="38">
        <v>0</v>
      </c>
      <c r="Q376" s="38">
        <v>0</v>
      </c>
      <c r="R376" s="38">
        <v>0</v>
      </c>
      <c r="S376" s="38">
        <v>14</v>
      </c>
    </row>
    <row r="377" spans="1:19" x14ac:dyDescent="0.25">
      <c r="A377" s="38"/>
      <c r="B377" s="38" t="s">
        <v>20</v>
      </c>
      <c r="C377" s="38">
        <v>0</v>
      </c>
      <c r="D377" s="38">
        <v>1</v>
      </c>
      <c r="E377" s="38">
        <v>2</v>
      </c>
      <c r="F377" s="38">
        <v>7</v>
      </c>
      <c r="G377" s="38">
        <v>4</v>
      </c>
      <c r="H377" s="38">
        <v>0</v>
      </c>
      <c r="I377" s="38">
        <v>0</v>
      </c>
      <c r="J377" s="38">
        <v>0</v>
      </c>
      <c r="K377" s="38">
        <v>0</v>
      </c>
      <c r="L377" s="38">
        <v>0</v>
      </c>
      <c r="M377" s="38">
        <v>0</v>
      </c>
      <c r="N377" s="38">
        <v>0</v>
      </c>
      <c r="O377" s="38">
        <v>0</v>
      </c>
      <c r="P377" s="38">
        <v>0</v>
      </c>
      <c r="Q377" s="38">
        <v>0</v>
      </c>
      <c r="R377" s="38">
        <v>0</v>
      </c>
      <c r="S377" s="38">
        <v>14</v>
      </c>
    </row>
    <row r="378" spans="1:19" x14ac:dyDescent="0.25">
      <c r="A378" s="38"/>
      <c r="B378" s="38" t="s">
        <v>23</v>
      </c>
      <c r="C378" s="38">
        <v>0</v>
      </c>
      <c r="D378" s="38">
        <v>4</v>
      </c>
      <c r="E378" s="38">
        <v>4</v>
      </c>
      <c r="F378" s="38">
        <v>5</v>
      </c>
      <c r="G378" s="38">
        <v>0</v>
      </c>
      <c r="H378" s="38">
        <v>0</v>
      </c>
      <c r="I378" s="38">
        <v>0</v>
      </c>
      <c r="J378" s="38">
        <v>0</v>
      </c>
      <c r="K378" s="38">
        <v>0</v>
      </c>
      <c r="L378" s="38">
        <v>0</v>
      </c>
      <c r="M378" s="38">
        <v>0</v>
      </c>
      <c r="N378" s="38">
        <v>0</v>
      </c>
      <c r="O378" s="38">
        <v>0</v>
      </c>
      <c r="P378" s="38">
        <v>0</v>
      </c>
      <c r="Q378" s="38">
        <v>0</v>
      </c>
      <c r="R378" s="38">
        <v>1</v>
      </c>
      <c r="S378" s="38">
        <v>14</v>
      </c>
    </row>
    <row r="379" spans="1:19" x14ac:dyDescent="0.25">
      <c r="A379" s="38"/>
      <c r="B379" s="38" t="s">
        <v>96</v>
      </c>
      <c r="C379" s="38">
        <v>0</v>
      </c>
      <c r="D379" s="38">
        <v>13</v>
      </c>
      <c r="E379" s="38">
        <v>0</v>
      </c>
      <c r="F379" s="38">
        <v>0</v>
      </c>
      <c r="G379" s="38">
        <v>0</v>
      </c>
      <c r="H379" s="38">
        <v>0</v>
      </c>
      <c r="I379" s="38">
        <v>0</v>
      </c>
      <c r="J379" s="38">
        <v>0</v>
      </c>
      <c r="K379" s="38">
        <v>0</v>
      </c>
      <c r="L379" s="38">
        <v>0</v>
      </c>
      <c r="M379" s="38">
        <v>0</v>
      </c>
      <c r="N379" s="38">
        <v>0</v>
      </c>
      <c r="O379" s="38">
        <v>0</v>
      </c>
      <c r="P379" s="38">
        <v>0</v>
      </c>
      <c r="Q379" s="38">
        <v>0</v>
      </c>
      <c r="R379" s="38">
        <v>0</v>
      </c>
      <c r="S379" s="38">
        <v>13</v>
      </c>
    </row>
    <row r="380" spans="1:19" x14ac:dyDescent="0.25">
      <c r="A380" s="38"/>
      <c r="B380" s="38" t="s">
        <v>108</v>
      </c>
      <c r="C380" s="38">
        <v>0</v>
      </c>
      <c r="D380" s="38">
        <v>1</v>
      </c>
      <c r="E380" s="38">
        <v>5</v>
      </c>
      <c r="F380" s="38">
        <v>6</v>
      </c>
      <c r="G380" s="38">
        <v>1</v>
      </c>
      <c r="H380" s="38">
        <v>0</v>
      </c>
      <c r="I380" s="38">
        <v>0</v>
      </c>
      <c r="J380" s="38">
        <v>0</v>
      </c>
      <c r="K380" s="38">
        <v>0</v>
      </c>
      <c r="L380" s="38">
        <v>0</v>
      </c>
      <c r="M380" s="38">
        <v>0</v>
      </c>
      <c r="N380" s="38">
        <v>0</v>
      </c>
      <c r="O380" s="38">
        <v>0</v>
      </c>
      <c r="P380" s="38">
        <v>0</v>
      </c>
      <c r="Q380" s="38">
        <v>0</v>
      </c>
      <c r="R380" s="38">
        <v>1</v>
      </c>
      <c r="S380" s="38">
        <v>14</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4"/>
  <sheetViews>
    <sheetView topLeftCell="Y1" zoomScale="75" zoomScaleNormal="75" workbookViewId="0">
      <selection activeCell="AR33" sqref="AR33"/>
    </sheetView>
  </sheetViews>
  <sheetFormatPr baseColWidth="10" defaultRowHeight="15" x14ac:dyDescent="0.25"/>
  <cols>
    <col min="1" max="16384" width="11.42578125" style="38"/>
  </cols>
  <sheetData>
    <row r="1" spans="1:54" x14ac:dyDescent="0.25">
      <c r="AE1" s="24"/>
      <c r="AF1" s="24"/>
      <c r="AG1" s="24"/>
      <c r="AH1" s="24"/>
      <c r="AI1" s="24"/>
      <c r="AM1" s="24"/>
      <c r="AN1" s="24"/>
      <c r="AO1" s="24"/>
      <c r="AP1" s="24"/>
      <c r="AQ1" s="24"/>
    </row>
    <row r="2" spans="1:54" x14ac:dyDescent="0.25">
      <c r="AE2" s="24"/>
      <c r="AF2" s="24"/>
      <c r="AG2" s="24"/>
      <c r="AH2" s="24"/>
      <c r="AI2" s="24"/>
      <c r="AM2" s="24"/>
      <c r="AN2" s="24"/>
      <c r="AO2" s="24"/>
      <c r="AP2" s="24"/>
      <c r="AQ2" s="24"/>
    </row>
    <row r="3" spans="1:54" x14ac:dyDescent="0.25">
      <c r="A3" s="38" t="s">
        <v>100</v>
      </c>
      <c r="V3" s="38" t="str">
        <f>A3</f>
        <v xml:space="preserve">Moraxella catarrhalis  </v>
      </c>
      <c r="AD3" s="38" t="str">
        <f>A3</f>
        <v xml:space="preserve">Moraxella catarrhalis  </v>
      </c>
      <c r="AE3" s="24"/>
      <c r="AF3" s="24"/>
      <c r="AG3" s="24"/>
      <c r="AH3" s="24"/>
      <c r="AI3" s="24"/>
      <c r="AL3" s="38" t="str">
        <f>A3</f>
        <v xml:space="preserve">Moraxella catarrhalis  </v>
      </c>
      <c r="AM3" s="24"/>
      <c r="AN3" s="24"/>
      <c r="AO3" s="24"/>
      <c r="AP3" s="24"/>
      <c r="AQ3" s="24"/>
    </row>
    <row r="4" spans="1:54" ht="18.75" x14ac:dyDescent="0.25">
      <c r="B4" s="38" t="s">
        <v>0</v>
      </c>
      <c r="C4" s="38">
        <v>1.5625E-2</v>
      </c>
      <c r="D4" s="38">
        <v>3.125E-2</v>
      </c>
      <c r="E4" s="38">
        <v>6.25E-2</v>
      </c>
      <c r="F4" s="38">
        <v>0.125</v>
      </c>
      <c r="G4" s="38">
        <v>0.25</v>
      </c>
      <c r="H4" s="38">
        <v>0.5</v>
      </c>
      <c r="I4" s="38">
        <v>1</v>
      </c>
      <c r="J4" s="38">
        <v>2</v>
      </c>
      <c r="K4" s="38">
        <v>4</v>
      </c>
      <c r="L4" s="38">
        <v>8</v>
      </c>
      <c r="M4" s="38">
        <v>16</v>
      </c>
      <c r="N4" s="38">
        <v>32</v>
      </c>
      <c r="O4" s="38">
        <v>64</v>
      </c>
      <c r="P4" s="38">
        <v>128</v>
      </c>
      <c r="Q4" s="38">
        <v>256</v>
      </c>
      <c r="R4" s="38">
        <v>512</v>
      </c>
      <c r="S4" s="38" t="s">
        <v>1</v>
      </c>
      <c r="V4" s="38" t="s">
        <v>0</v>
      </c>
      <c r="W4" s="38" t="str">
        <f>B5</f>
        <v>Ampicillin</v>
      </c>
      <c r="X4" s="38" t="str">
        <f>B6</f>
        <v>Ampicillin/ Sulbactam</v>
      </c>
      <c r="Y4" s="38" t="str">
        <f>B7</f>
        <v>Cefotaxim</v>
      </c>
      <c r="Z4" s="38" t="str">
        <f>B8</f>
        <v>Cefuroxim</v>
      </c>
      <c r="AA4" s="38" t="str">
        <f>B9</f>
        <v>Ciprofloxacin</v>
      </c>
      <c r="AE4" s="24" t="str">
        <f>W4</f>
        <v>Ampicillin</v>
      </c>
      <c r="AF4" s="24" t="str">
        <f>X4</f>
        <v>Ampicillin/ Sulbactam</v>
      </c>
      <c r="AG4" s="24" t="str">
        <f>Y4</f>
        <v>Cefotaxim</v>
      </c>
      <c r="AH4" s="24" t="str">
        <f>Z4</f>
        <v>Cefuroxim</v>
      </c>
      <c r="AI4" s="24" t="str">
        <f>AA4</f>
        <v>Ciprofloxacin</v>
      </c>
      <c r="AL4" s="38" t="s">
        <v>0</v>
      </c>
      <c r="AM4" s="24" t="str">
        <f>W4</f>
        <v>Ampicillin</v>
      </c>
      <c r="AN4" s="24" t="str">
        <f>X4</f>
        <v>Ampicillin/ Sulbactam</v>
      </c>
      <c r="AO4" s="24" t="str">
        <f>Y4</f>
        <v>Cefotaxim</v>
      </c>
      <c r="AP4" s="24" t="str">
        <f>Z4</f>
        <v>Cefuroxim</v>
      </c>
      <c r="AQ4" s="24" t="str">
        <f>AA4</f>
        <v>Ciprofloxacin</v>
      </c>
      <c r="AU4" s="10"/>
      <c r="AV4" s="11" t="s">
        <v>37</v>
      </c>
      <c r="AW4" s="11" t="s">
        <v>42</v>
      </c>
      <c r="AX4" s="11" t="s">
        <v>46</v>
      </c>
      <c r="AY4" s="11" t="s">
        <v>60</v>
      </c>
      <c r="AZ4" s="11" t="s">
        <v>56</v>
      </c>
      <c r="BA4" s="9"/>
      <c r="BB4" s="9"/>
    </row>
    <row r="5" spans="1:54" ht="18.75" x14ac:dyDescent="0.25">
      <c r="B5" s="38" t="s">
        <v>2</v>
      </c>
      <c r="C5" s="38">
        <v>0</v>
      </c>
      <c r="D5" s="38">
        <v>2</v>
      </c>
      <c r="E5" s="38">
        <v>0</v>
      </c>
      <c r="F5" s="38">
        <v>1</v>
      </c>
      <c r="G5" s="38">
        <v>1</v>
      </c>
      <c r="H5" s="38">
        <v>3</v>
      </c>
      <c r="I5" s="38">
        <v>1</v>
      </c>
      <c r="J5" s="38">
        <v>2</v>
      </c>
      <c r="K5" s="38">
        <v>1</v>
      </c>
      <c r="L5" s="38">
        <v>1</v>
      </c>
      <c r="M5" s="38">
        <v>1</v>
      </c>
      <c r="N5" s="38">
        <v>0</v>
      </c>
      <c r="O5" s="38">
        <v>0</v>
      </c>
      <c r="P5" s="38">
        <v>0</v>
      </c>
      <c r="Q5" s="38">
        <v>0</v>
      </c>
      <c r="R5" s="38">
        <v>0</v>
      </c>
      <c r="S5" s="38">
        <v>13</v>
      </c>
      <c r="V5" s="38">
        <v>1.5625E-2</v>
      </c>
      <c r="W5" s="38">
        <f>C5</f>
        <v>0</v>
      </c>
      <c r="X5" s="2">
        <f>C6</f>
        <v>0</v>
      </c>
      <c r="Y5" s="2">
        <f>C7</f>
        <v>0</v>
      </c>
      <c r="Z5" s="2">
        <f>C8</f>
        <v>0</v>
      </c>
      <c r="AA5" s="2">
        <f>C9</f>
        <v>0</v>
      </c>
      <c r="AD5" s="38">
        <v>1.4999999999999999E-2</v>
      </c>
      <c r="AE5" s="24">
        <f>PRODUCT(W5*100*1/W21)</f>
        <v>0</v>
      </c>
      <c r="AF5" s="25">
        <f>PRODUCT(X5*100*1/X21)</f>
        <v>0</v>
      </c>
      <c r="AG5" s="25">
        <f>PRODUCT(Y5*100*1/Y21)</f>
        <v>0</v>
      </c>
      <c r="AH5" s="25">
        <f>PRODUCT(Z5*100*1/Z21)</f>
        <v>0</v>
      </c>
      <c r="AI5" s="25">
        <f>PRODUCT(AA5*100*1/AA21)</f>
        <v>0</v>
      </c>
      <c r="AL5" s="38">
        <v>1.4999999999999999E-2</v>
      </c>
      <c r="AM5" s="24">
        <f>AE5</f>
        <v>0</v>
      </c>
      <c r="AN5" s="25">
        <f>AF5</f>
        <v>0</v>
      </c>
      <c r="AO5" s="25">
        <f>AG5</f>
        <v>0</v>
      </c>
      <c r="AP5" s="25">
        <f>AH5</f>
        <v>0</v>
      </c>
      <c r="AQ5" s="25">
        <f>AI5</f>
        <v>0</v>
      </c>
      <c r="AR5" s="5"/>
      <c r="AU5" s="11" t="s">
        <v>38</v>
      </c>
      <c r="AV5" s="15">
        <f>S5</f>
        <v>13</v>
      </c>
      <c r="AW5" s="15">
        <f>S6</f>
        <v>13</v>
      </c>
      <c r="AX5" s="15">
        <f>S7</f>
        <v>13</v>
      </c>
      <c r="AY5" s="15">
        <f>S8</f>
        <v>13</v>
      </c>
      <c r="AZ5" s="15">
        <f>S9</f>
        <v>13</v>
      </c>
      <c r="BA5" s="9"/>
      <c r="BB5" s="9"/>
    </row>
    <row r="6" spans="1:54" ht="18.75" x14ac:dyDescent="0.25">
      <c r="B6" s="38" t="s">
        <v>3</v>
      </c>
      <c r="C6" s="2">
        <v>0</v>
      </c>
      <c r="D6" s="2">
        <v>7</v>
      </c>
      <c r="E6" s="2">
        <v>1</v>
      </c>
      <c r="F6" s="2">
        <v>2</v>
      </c>
      <c r="G6" s="2">
        <v>3</v>
      </c>
      <c r="H6" s="2">
        <v>0</v>
      </c>
      <c r="I6" s="2">
        <v>0</v>
      </c>
      <c r="J6" s="3">
        <v>0</v>
      </c>
      <c r="K6" s="3">
        <v>0</v>
      </c>
      <c r="L6" s="3">
        <v>0</v>
      </c>
      <c r="M6" s="3">
        <v>0</v>
      </c>
      <c r="N6" s="3">
        <v>0</v>
      </c>
      <c r="O6" s="3">
        <v>0</v>
      </c>
      <c r="P6" s="3">
        <v>0</v>
      </c>
      <c r="Q6" s="3">
        <v>0</v>
      </c>
      <c r="R6" s="3">
        <v>0</v>
      </c>
      <c r="S6" s="38">
        <v>13</v>
      </c>
      <c r="V6" s="38">
        <v>3.125E-2</v>
      </c>
      <c r="W6" s="38">
        <f>D5</f>
        <v>2</v>
      </c>
      <c r="X6" s="2">
        <f>D6</f>
        <v>7</v>
      </c>
      <c r="Y6" s="2">
        <f>D7</f>
        <v>1</v>
      </c>
      <c r="Z6" s="2">
        <f>D8</f>
        <v>1</v>
      </c>
      <c r="AA6" s="2">
        <f>D9</f>
        <v>10</v>
      </c>
      <c r="AD6" s="38">
        <v>3.1E-2</v>
      </c>
      <c r="AE6" s="24">
        <f>PRODUCT(W6*100*1/W21)</f>
        <v>15.384615384615385</v>
      </c>
      <c r="AF6" s="25">
        <f>PRODUCT(X6*100*1/X21)</f>
        <v>53.846153846153847</v>
      </c>
      <c r="AG6" s="25">
        <f>PRODUCT(Y6*100*1/Y21)</f>
        <v>7.6923076923076925</v>
      </c>
      <c r="AH6" s="25">
        <f>PRODUCT(Z6*100*1/Z21)</f>
        <v>7.6923076923076925</v>
      </c>
      <c r="AI6" s="25">
        <f>PRODUCT(AA6*100*1/AA21)</f>
        <v>76.92307692307692</v>
      </c>
      <c r="AL6" s="38">
        <v>3.1E-2</v>
      </c>
      <c r="AM6" s="24">
        <f>AE5+AE6</f>
        <v>15.384615384615385</v>
      </c>
      <c r="AN6" s="25">
        <f>AF5+AF6</f>
        <v>53.846153846153847</v>
      </c>
      <c r="AO6" s="25">
        <f>AG5+AG6</f>
        <v>7.6923076923076925</v>
      </c>
      <c r="AP6" s="25">
        <f>AH5+AH6</f>
        <v>7.6923076923076925</v>
      </c>
      <c r="AQ6" s="25">
        <f>AI5+AI6</f>
        <v>76.92307692307692</v>
      </c>
      <c r="AR6" s="5"/>
      <c r="AU6" s="11" t="s">
        <v>39</v>
      </c>
      <c r="AV6" s="12"/>
      <c r="AW6" s="12">
        <f>AN11</f>
        <v>100</v>
      </c>
      <c r="AX6" s="12">
        <f>AO11</f>
        <v>100</v>
      </c>
      <c r="AY6" s="12">
        <f>AP13</f>
        <v>84.615384615384613</v>
      </c>
      <c r="AZ6" s="12">
        <f>AQ8</f>
        <v>92.307692307692307</v>
      </c>
      <c r="BA6" s="9"/>
      <c r="BB6" s="9"/>
    </row>
    <row r="7" spans="1:54" ht="18.75" x14ac:dyDescent="0.25">
      <c r="B7" s="38" t="s">
        <v>7</v>
      </c>
      <c r="C7" s="2">
        <v>0</v>
      </c>
      <c r="D7" s="2">
        <v>1</v>
      </c>
      <c r="E7" s="2">
        <v>0</v>
      </c>
      <c r="F7" s="2">
        <v>4</v>
      </c>
      <c r="G7" s="2">
        <v>1</v>
      </c>
      <c r="H7" s="2">
        <v>1</v>
      </c>
      <c r="I7" s="2">
        <v>6</v>
      </c>
      <c r="J7" s="4">
        <v>0</v>
      </c>
      <c r="K7" s="3">
        <v>0</v>
      </c>
      <c r="L7" s="3">
        <v>0</v>
      </c>
      <c r="M7" s="3">
        <v>0</v>
      </c>
      <c r="N7" s="3">
        <v>0</v>
      </c>
      <c r="O7" s="3">
        <v>0</v>
      </c>
      <c r="P7" s="3">
        <v>0</v>
      </c>
      <c r="Q7" s="3">
        <v>0</v>
      </c>
      <c r="R7" s="3">
        <v>0</v>
      </c>
      <c r="S7" s="38">
        <v>13</v>
      </c>
      <c r="V7" s="38">
        <v>6.25E-2</v>
      </c>
      <c r="W7" s="38">
        <f>E5</f>
        <v>0</v>
      </c>
      <c r="X7" s="2">
        <f>E6</f>
        <v>1</v>
      </c>
      <c r="Y7" s="2">
        <f>E7</f>
        <v>0</v>
      </c>
      <c r="Z7" s="2">
        <f>E8</f>
        <v>0</v>
      </c>
      <c r="AA7" s="2">
        <f>E9</f>
        <v>1</v>
      </c>
      <c r="AD7" s="38">
        <v>6.2E-2</v>
      </c>
      <c r="AE7" s="24">
        <f>PRODUCT(W7*100*1/W21)</f>
        <v>0</v>
      </c>
      <c r="AF7" s="25">
        <f>PRODUCT(X7*100*1/X21)</f>
        <v>7.6923076923076925</v>
      </c>
      <c r="AG7" s="25">
        <f>PRODUCT(Y7*100*1/Y21)</f>
        <v>0</v>
      </c>
      <c r="AH7" s="25">
        <f>PRODUCT(Z7*100*1/Z21)</f>
        <v>0</v>
      </c>
      <c r="AI7" s="25">
        <f>PRODUCT(AA7*100*1/AA21)</f>
        <v>7.6923076923076925</v>
      </c>
      <c r="AL7" s="38">
        <v>6.2E-2</v>
      </c>
      <c r="AM7" s="24">
        <f>AE5+AE6+AE7</f>
        <v>15.384615384615385</v>
      </c>
      <c r="AN7" s="25">
        <f>AF5+AF6+AF7</f>
        <v>61.53846153846154</v>
      </c>
      <c r="AO7" s="25">
        <f>AG5+AG6+AG7</f>
        <v>7.6923076923076925</v>
      </c>
      <c r="AP7" s="25">
        <f>AH5+AH6+AH7</f>
        <v>7.6923076923076925</v>
      </c>
      <c r="AQ7" s="25">
        <f>AI5+AI6+AI7</f>
        <v>84.615384615384613</v>
      </c>
      <c r="AR7" s="5"/>
      <c r="AU7" s="11" t="s">
        <v>40</v>
      </c>
      <c r="AV7" s="12"/>
      <c r="AW7" s="12"/>
      <c r="AX7" s="12">
        <f>AO12-AO11</f>
        <v>0</v>
      </c>
      <c r="AY7" s="12">
        <f>AP14-AP13</f>
        <v>15.384615384615387</v>
      </c>
      <c r="AZ7" s="12"/>
      <c r="BA7" s="9"/>
      <c r="BB7" s="9"/>
    </row>
    <row r="8" spans="1:54" ht="18.75" x14ac:dyDescent="0.25">
      <c r="B8" s="38" t="s">
        <v>9</v>
      </c>
      <c r="C8" s="2">
        <v>0</v>
      </c>
      <c r="D8" s="2">
        <v>1</v>
      </c>
      <c r="E8" s="2">
        <v>0</v>
      </c>
      <c r="F8" s="2">
        <v>0</v>
      </c>
      <c r="G8" s="2">
        <v>0</v>
      </c>
      <c r="H8" s="2">
        <v>3</v>
      </c>
      <c r="I8" s="2">
        <v>4</v>
      </c>
      <c r="J8" s="2">
        <v>0</v>
      </c>
      <c r="K8" s="2">
        <v>3</v>
      </c>
      <c r="L8" s="4">
        <v>2</v>
      </c>
      <c r="M8" s="3">
        <v>0</v>
      </c>
      <c r="N8" s="3">
        <v>0</v>
      </c>
      <c r="O8" s="3">
        <v>0</v>
      </c>
      <c r="P8" s="3">
        <v>0</v>
      </c>
      <c r="Q8" s="3">
        <v>0</v>
      </c>
      <c r="R8" s="3">
        <v>0</v>
      </c>
      <c r="S8" s="38">
        <v>13</v>
      </c>
      <c r="V8" s="38">
        <v>0.125</v>
      </c>
      <c r="W8" s="38">
        <f>F5</f>
        <v>1</v>
      </c>
      <c r="X8" s="2">
        <f>F6</f>
        <v>2</v>
      </c>
      <c r="Y8" s="2">
        <f>F7</f>
        <v>4</v>
      </c>
      <c r="Z8" s="2">
        <f>F8</f>
        <v>0</v>
      </c>
      <c r="AA8" s="2">
        <f>F9</f>
        <v>1</v>
      </c>
      <c r="AD8" s="38">
        <v>0.125</v>
      </c>
      <c r="AE8" s="24">
        <f>PRODUCT(W8*100*1/W21)</f>
        <v>7.6923076923076925</v>
      </c>
      <c r="AF8" s="25">
        <f>PRODUCT(X8*100*1/X21)</f>
        <v>15.384615384615385</v>
      </c>
      <c r="AG8" s="25">
        <f>PRODUCT(Y8*100*1/Y21)</f>
        <v>30.76923076923077</v>
      </c>
      <c r="AH8" s="25">
        <f>PRODUCT(Z8*100*1/Z21)</f>
        <v>0</v>
      </c>
      <c r="AI8" s="25">
        <f>PRODUCT(AA8*100*1/AA21)</f>
        <v>7.6923076923076925</v>
      </c>
      <c r="AL8" s="38">
        <v>0.125</v>
      </c>
      <c r="AM8" s="24">
        <f>AE5+AE6+AE7+AE8</f>
        <v>23.076923076923077</v>
      </c>
      <c r="AN8" s="25">
        <f>AF5+AF6+AF7+AF8</f>
        <v>76.92307692307692</v>
      </c>
      <c r="AO8" s="25">
        <f>AG5+AG6+AG7+AG8</f>
        <v>38.46153846153846</v>
      </c>
      <c r="AP8" s="25">
        <f>AH5+AH6+AH7+AH8</f>
        <v>7.6923076923076925</v>
      </c>
      <c r="AQ8" s="25">
        <f>AI5+AI6+AI7+AI8</f>
        <v>92.307692307692307</v>
      </c>
      <c r="AR8" s="5"/>
      <c r="AU8" s="11" t="s">
        <v>41</v>
      </c>
      <c r="AV8" s="12"/>
      <c r="AW8" s="12">
        <f>AN20-AN11</f>
        <v>0</v>
      </c>
      <c r="AX8" s="12">
        <f>AO20-AO12</f>
        <v>0</v>
      </c>
      <c r="AY8" s="12">
        <f>AP20-AP14</f>
        <v>0</v>
      </c>
      <c r="AZ8" s="12">
        <f>AQ20-AQ8</f>
        <v>7.6923076923076934</v>
      </c>
      <c r="BA8" s="9"/>
      <c r="BB8" s="9"/>
    </row>
    <row r="9" spans="1:54" x14ac:dyDescent="0.25">
      <c r="B9" s="38" t="s">
        <v>18</v>
      </c>
      <c r="C9" s="2">
        <v>0</v>
      </c>
      <c r="D9" s="2">
        <v>10</v>
      </c>
      <c r="E9" s="2">
        <v>1</v>
      </c>
      <c r="F9" s="2">
        <v>1</v>
      </c>
      <c r="G9" s="3">
        <v>0</v>
      </c>
      <c r="H9" s="3">
        <v>0</v>
      </c>
      <c r="I9" s="3">
        <v>1</v>
      </c>
      <c r="J9" s="3">
        <v>0</v>
      </c>
      <c r="K9" s="3">
        <v>0</v>
      </c>
      <c r="L9" s="3">
        <v>0</v>
      </c>
      <c r="M9" s="3">
        <v>0</v>
      </c>
      <c r="N9" s="3">
        <v>0</v>
      </c>
      <c r="O9" s="3">
        <v>0</v>
      </c>
      <c r="P9" s="3">
        <v>0</v>
      </c>
      <c r="Q9" s="3">
        <v>0</v>
      </c>
      <c r="R9" s="3">
        <v>0</v>
      </c>
      <c r="S9" s="38">
        <v>13</v>
      </c>
      <c r="V9" s="38">
        <v>0.25</v>
      </c>
      <c r="W9" s="38">
        <f>G5</f>
        <v>1</v>
      </c>
      <c r="X9" s="2">
        <f>G6</f>
        <v>3</v>
      </c>
      <c r="Y9" s="2">
        <f>G7</f>
        <v>1</v>
      </c>
      <c r="Z9" s="2">
        <f>G8</f>
        <v>0</v>
      </c>
      <c r="AA9" s="3">
        <f>G9</f>
        <v>0</v>
      </c>
      <c r="AD9" s="38">
        <v>0.25</v>
      </c>
      <c r="AE9" s="24">
        <f>PRODUCT(W9*100*1/W21)</f>
        <v>7.6923076923076925</v>
      </c>
      <c r="AF9" s="25">
        <f>PRODUCT(X9*100*1/X21)</f>
        <v>23.076923076923077</v>
      </c>
      <c r="AG9" s="25">
        <f>PRODUCT(Y9*100*1/Y21)</f>
        <v>7.6923076923076925</v>
      </c>
      <c r="AH9" s="25">
        <f>PRODUCT(Z9*100*1/Z21)</f>
        <v>0</v>
      </c>
      <c r="AI9" s="27">
        <f>PRODUCT(AA9*100*1/AA21)</f>
        <v>0</v>
      </c>
      <c r="AL9" s="38">
        <v>0.25</v>
      </c>
      <c r="AM9" s="24">
        <f>AE5+AE6+AE7+AE8+AE9</f>
        <v>30.76923076923077</v>
      </c>
      <c r="AN9" s="25">
        <f>AF5+AF6+AF7+AF8+AF9</f>
        <v>100</v>
      </c>
      <c r="AO9" s="25">
        <f>AG5+AG6+AG7+AG8+AG9</f>
        <v>46.153846153846153</v>
      </c>
      <c r="AP9" s="25">
        <f>AH5+AH6+AH7+AH8+AH9</f>
        <v>7.6923076923076925</v>
      </c>
      <c r="AQ9" s="27">
        <f>AI5+AI6+AI7+AI8+AI9</f>
        <v>92.307692307692307</v>
      </c>
      <c r="AR9" s="5"/>
      <c r="AU9" s="9"/>
      <c r="AV9" s="9"/>
      <c r="AW9" s="9"/>
      <c r="AX9" s="9"/>
      <c r="AY9" s="9"/>
      <c r="AZ9" s="9"/>
      <c r="BA9" s="9"/>
      <c r="BB9" s="9"/>
    </row>
    <row r="10" spans="1:54" x14ac:dyDescent="0.25">
      <c r="V10" s="38">
        <v>0.5</v>
      </c>
      <c r="W10" s="38">
        <f>H5</f>
        <v>3</v>
      </c>
      <c r="X10" s="2">
        <f>H6</f>
        <v>0</v>
      </c>
      <c r="Y10" s="2">
        <f>H7</f>
        <v>1</v>
      </c>
      <c r="Z10" s="2">
        <f>H8</f>
        <v>3</v>
      </c>
      <c r="AA10" s="3">
        <f>H9</f>
        <v>0</v>
      </c>
      <c r="AD10" s="38">
        <v>0.5</v>
      </c>
      <c r="AE10" s="24">
        <f>PRODUCT(W10*100*1/W21)</f>
        <v>23.076923076923077</v>
      </c>
      <c r="AF10" s="25">
        <f>PRODUCT(X10*100*1/X21)</f>
        <v>0</v>
      </c>
      <c r="AG10" s="25">
        <f>PRODUCT(Y10*100*1/Y21)</f>
        <v>7.6923076923076925</v>
      </c>
      <c r="AH10" s="25">
        <f>PRODUCT(Z10*100*1/Z21)</f>
        <v>23.076923076923077</v>
      </c>
      <c r="AI10" s="27">
        <f>PRODUCT(AA10*100*1/AA21)</f>
        <v>0</v>
      </c>
      <c r="AL10" s="38">
        <v>0.5</v>
      </c>
      <c r="AM10" s="24">
        <f>AE5+AE6+AE7+AE8+AE9+AE10</f>
        <v>53.846153846153847</v>
      </c>
      <c r="AN10" s="25">
        <f>AF5+AF6+AF7+AF8+AF9+AF10</f>
        <v>100</v>
      </c>
      <c r="AO10" s="25">
        <f>AG5+AG6+AG7+AG8+AG9+AG10</f>
        <v>53.846153846153847</v>
      </c>
      <c r="AP10" s="25">
        <f>AH5+AH6+AH7+AH8+AH9+AH10</f>
        <v>30.76923076923077</v>
      </c>
      <c r="AQ10" s="27">
        <f>AI5+AI6+AI7+AI8+AI9+AI10</f>
        <v>92.307692307692307</v>
      </c>
      <c r="AR10" s="5"/>
      <c r="AT10" s="9" t="str">
        <f>A3</f>
        <v xml:space="preserve">Moraxella catarrhalis  </v>
      </c>
      <c r="AU10" s="9"/>
      <c r="AW10" s="9"/>
      <c r="AX10" s="9"/>
      <c r="AY10" s="9"/>
      <c r="AZ10" s="9"/>
      <c r="BA10" s="9"/>
      <c r="BB10" s="9"/>
    </row>
    <row r="11" spans="1:54" x14ac:dyDescent="0.25">
      <c r="V11" s="38">
        <v>1</v>
      </c>
      <c r="W11" s="38">
        <f>I5</f>
        <v>1</v>
      </c>
      <c r="X11" s="2">
        <f>I6</f>
        <v>0</v>
      </c>
      <c r="Y11" s="2">
        <f>I7</f>
        <v>6</v>
      </c>
      <c r="Z11" s="2">
        <f>I8</f>
        <v>4</v>
      </c>
      <c r="AA11" s="3">
        <f>I9</f>
        <v>1</v>
      </c>
      <c r="AD11" s="38">
        <v>1</v>
      </c>
      <c r="AE11" s="24">
        <f>PRODUCT(W11*100*1/W21)</f>
        <v>7.6923076923076925</v>
      </c>
      <c r="AF11" s="25">
        <f>PRODUCT(X11*100*1/X21)</f>
        <v>0</v>
      </c>
      <c r="AG11" s="25">
        <f>PRODUCT(Y11*100*1/Y21)</f>
        <v>46.153846153846153</v>
      </c>
      <c r="AH11" s="25">
        <f>PRODUCT(Z11*100*1/Z21)</f>
        <v>30.76923076923077</v>
      </c>
      <c r="AI11" s="27">
        <f>PRODUCT(AA11*100*1/AA21)</f>
        <v>7.6923076923076925</v>
      </c>
      <c r="AL11" s="38">
        <v>1</v>
      </c>
      <c r="AM11" s="24">
        <f>AE5+AE6+AE7+AE8+AE9+AE10+AE11</f>
        <v>61.53846153846154</v>
      </c>
      <c r="AN11" s="25">
        <f>AF5+AF6+AF7+AF8+AF9+AF10+AF11</f>
        <v>100</v>
      </c>
      <c r="AO11" s="25">
        <f>AG5+AG6+AG7+AG8+AG9+AG10+AG11</f>
        <v>100</v>
      </c>
      <c r="AP11" s="25">
        <f>AH5+AH6+AH7+AH8+AH9+AH10+AH11</f>
        <v>61.53846153846154</v>
      </c>
      <c r="AQ11" s="27">
        <f>AI5+AI6+AI7+AI8+AI9+AI10+AI11</f>
        <v>100</v>
      </c>
      <c r="AR11" s="5"/>
      <c r="AU11" s="9"/>
      <c r="AV11" s="9"/>
      <c r="AW11" s="9"/>
      <c r="AX11" s="9"/>
      <c r="AY11" s="9"/>
      <c r="AZ11" s="9"/>
      <c r="BA11" s="9"/>
      <c r="BB11" s="9"/>
    </row>
    <row r="12" spans="1:54" x14ac:dyDescent="0.25">
      <c r="V12" s="38">
        <v>2</v>
      </c>
      <c r="W12" s="38">
        <f>J5</f>
        <v>2</v>
      </c>
      <c r="X12" s="3">
        <f>J6</f>
        <v>0</v>
      </c>
      <c r="Y12" s="4">
        <f>J7</f>
        <v>0</v>
      </c>
      <c r="Z12" s="2">
        <f>J8</f>
        <v>0</v>
      </c>
      <c r="AA12" s="3">
        <f>J9</f>
        <v>0</v>
      </c>
      <c r="AD12" s="38">
        <v>2</v>
      </c>
      <c r="AE12" s="24">
        <f>PRODUCT(W12*100*1/W21)</f>
        <v>15.384615384615385</v>
      </c>
      <c r="AF12" s="27">
        <f>PRODUCT(X12*100*1/X21)</f>
        <v>0</v>
      </c>
      <c r="AG12" s="26">
        <f>PRODUCT(Y12*100*1/Y21)</f>
        <v>0</v>
      </c>
      <c r="AH12" s="25">
        <f>PRODUCT(Z12*100*1/Z21)</f>
        <v>0</v>
      </c>
      <c r="AI12" s="27">
        <f>PRODUCT(AA12*100*1/AA21)</f>
        <v>0</v>
      </c>
      <c r="AL12" s="38">
        <v>2</v>
      </c>
      <c r="AM12" s="24">
        <f>AE5+AE6+AE7+AE8+AE9+AE10+AE11+AE12</f>
        <v>76.92307692307692</v>
      </c>
      <c r="AN12" s="27">
        <f>AF5+AF6+AF7+AF8+AF9+AF10+AF11+AF12</f>
        <v>100</v>
      </c>
      <c r="AO12" s="26">
        <f>AG5+AG6+AG7+AG8+AG9+AG10+AG11+AG12</f>
        <v>100</v>
      </c>
      <c r="AP12" s="25">
        <f>AH5+AH6+AH7+AH8+AH9+AH10+AH11+AH12</f>
        <v>61.53846153846154</v>
      </c>
      <c r="AQ12" s="27">
        <f>AI5+AI6+AI7+AI8+AI9+AI10+AI11+AI12</f>
        <v>100</v>
      </c>
      <c r="AR12" s="28"/>
      <c r="AU12" s="9"/>
      <c r="AV12" s="9"/>
      <c r="AW12" s="9"/>
      <c r="AX12" s="9"/>
      <c r="AY12" s="9"/>
      <c r="AZ12" s="9"/>
      <c r="BA12" s="9"/>
      <c r="BB12" s="9"/>
    </row>
    <row r="13" spans="1:54" x14ac:dyDescent="0.25">
      <c r="V13" s="38">
        <v>4</v>
      </c>
      <c r="W13" s="38">
        <f>K5</f>
        <v>1</v>
      </c>
      <c r="X13" s="3">
        <f>K6</f>
        <v>0</v>
      </c>
      <c r="Y13" s="3">
        <f>K7</f>
        <v>0</v>
      </c>
      <c r="Z13" s="2">
        <f>K8</f>
        <v>3</v>
      </c>
      <c r="AA13" s="3">
        <f>K9</f>
        <v>0</v>
      </c>
      <c r="AD13" s="38">
        <v>4</v>
      </c>
      <c r="AE13" s="24">
        <f>PRODUCT(W13*100*1/W21)</f>
        <v>7.6923076923076925</v>
      </c>
      <c r="AF13" s="27">
        <f>PRODUCT(X13*100*1/X21)</f>
        <v>0</v>
      </c>
      <c r="AG13" s="27">
        <f>PRODUCT(Y13*100*1/Y21)</f>
        <v>0</v>
      </c>
      <c r="AH13" s="25">
        <f>PRODUCT(Z13*100*1/Z21)</f>
        <v>23.076923076923077</v>
      </c>
      <c r="AI13" s="27">
        <f>PRODUCT(AA13*100*1/AA21)</f>
        <v>0</v>
      </c>
      <c r="AL13" s="38">
        <v>4</v>
      </c>
      <c r="AM13" s="24">
        <f>AE5+AE6+AE7+AE8+AE9+AE10+AE11+AE12+AE13</f>
        <v>84.615384615384613</v>
      </c>
      <c r="AN13" s="27">
        <f>AF5+AF6+AF7+AF8+AF9+AF10+AF11+AF12+AF13</f>
        <v>100</v>
      </c>
      <c r="AO13" s="27">
        <f>AG5+AG6+AG7+AG8+AG9+AG10+AG11+AG12+AG13</f>
        <v>100</v>
      </c>
      <c r="AP13" s="25">
        <f>AH5+AH6+AH7+AH8+AH9+AH10+AH11+AH12+AH13</f>
        <v>84.615384615384613</v>
      </c>
      <c r="AQ13" s="27">
        <f>AI5+AI6+AI7+AI8+AI9+AI10+AI11+AI12+AI13</f>
        <v>100</v>
      </c>
      <c r="AR13" s="7"/>
      <c r="AU13" s="9"/>
      <c r="AV13" s="9"/>
      <c r="AW13" s="9"/>
      <c r="AX13" s="9"/>
      <c r="AY13" s="9"/>
      <c r="AZ13" s="9"/>
      <c r="BA13" s="9"/>
      <c r="BB13" s="9"/>
    </row>
    <row r="14" spans="1:54" x14ac:dyDescent="0.25">
      <c r="V14" s="38">
        <v>8</v>
      </c>
      <c r="W14" s="38">
        <f>L5</f>
        <v>1</v>
      </c>
      <c r="X14" s="3">
        <f>L6</f>
        <v>0</v>
      </c>
      <c r="Y14" s="3">
        <f>L7</f>
        <v>0</v>
      </c>
      <c r="Z14" s="4">
        <f>L8</f>
        <v>2</v>
      </c>
      <c r="AA14" s="3">
        <f>L9</f>
        <v>0</v>
      </c>
      <c r="AD14" s="38">
        <v>8</v>
      </c>
      <c r="AE14" s="24">
        <f>PRODUCT(W14*100*1/W21)</f>
        <v>7.6923076923076925</v>
      </c>
      <c r="AF14" s="27">
        <f>PRODUCT(X14*100*1/X21)</f>
        <v>0</v>
      </c>
      <c r="AG14" s="27">
        <f>PRODUCT(Y14*100*1/Y21)</f>
        <v>0</v>
      </c>
      <c r="AH14" s="26">
        <f>PRODUCT(Z14*100*1/Z21)</f>
        <v>15.384615384615385</v>
      </c>
      <c r="AI14" s="27">
        <f>PRODUCT(AA14*100*1/AA21)</f>
        <v>0</v>
      </c>
      <c r="AL14" s="38">
        <v>8</v>
      </c>
      <c r="AM14" s="24">
        <f>AE5+AE6+AE7+AE8+AE9+AE10+AE11+AE12+AE13+AE14</f>
        <v>92.307692307692307</v>
      </c>
      <c r="AN14" s="27">
        <f>AF5+AF6+AF7+AF8+AF9+AF10+AF11+AF12+AF13+AF14</f>
        <v>100</v>
      </c>
      <c r="AO14" s="27">
        <f>AG5+AG6+AG7+AG8+AG9+AG10+AG11+AG12+AG13+AG14</f>
        <v>100</v>
      </c>
      <c r="AP14" s="26">
        <f>AH5+AH6+AH7+AH8+AH9+AH10+AH11+AH12+AH13+AH14</f>
        <v>100</v>
      </c>
      <c r="AQ14" s="27">
        <f>AI5+AI6+AI7+AI8+AI9+AI10+AI11+AI12+AI13+AI14</f>
        <v>100</v>
      </c>
      <c r="AR14" s="7"/>
      <c r="AU14" s="9"/>
      <c r="AV14" s="9"/>
      <c r="AW14" s="9"/>
      <c r="AX14" s="9"/>
      <c r="AY14" s="9"/>
      <c r="AZ14" s="9"/>
      <c r="BA14" s="9"/>
      <c r="BB14" s="9"/>
    </row>
    <row r="15" spans="1:54" x14ac:dyDescent="0.25">
      <c r="V15" s="38">
        <v>16</v>
      </c>
      <c r="W15" s="38">
        <f>M5</f>
        <v>1</v>
      </c>
      <c r="X15" s="3">
        <f>M6</f>
        <v>0</v>
      </c>
      <c r="Y15" s="3">
        <f>M7</f>
        <v>0</v>
      </c>
      <c r="Z15" s="3">
        <f>M8</f>
        <v>0</v>
      </c>
      <c r="AA15" s="3">
        <f>M9</f>
        <v>0</v>
      </c>
      <c r="AD15" s="38">
        <v>16</v>
      </c>
      <c r="AE15" s="24">
        <f>PRODUCT(W15*100*1/W21)</f>
        <v>7.6923076923076925</v>
      </c>
      <c r="AF15" s="27">
        <f>PRODUCT(X15*100*1/X21)</f>
        <v>0</v>
      </c>
      <c r="AG15" s="27">
        <f>PRODUCT(Y15*100*1/Y21)</f>
        <v>0</v>
      </c>
      <c r="AH15" s="27">
        <f>PRODUCT(Z15*100*1/Z21)</f>
        <v>0</v>
      </c>
      <c r="AI15" s="27">
        <f>PRODUCT(AA15*100*1/AA21)</f>
        <v>0</v>
      </c>
      <c r="AL15" s="38">
        <v>16</v>
      </c>
      <c r="AM15" s="24">
        <f>AE5+AE6+AE7+AE8+AE9+AE10+AE11+AE12+AE13+AE14+AE15</f>
        <v>100</v>
      </c>
      <c r="AN15" s="27">
        <f>AF5+AF6+AF7+AF8+AF9+AF10+AF11+AF12+AF13+AF14+AF15</f>
        <v>100</v>
      </c>
      <c r="AO15" s="27">
        <f>AG5+AG6+AG7+AG8+AG9+AG10+AG11+AG12+AG13+AG14+AG15</f>
        <v>100</v>
      </c>
      <c r="AP15" s="27">
        <f>AH5+AH6+AH7+AH8+AH9+AH10+AH11+AH12+AH13+AH14+AH15</f>
        <v>100</v>
      </c>
      <c r="AQ15" s="27">
        <f>AI5+AI6+AI7+AI8+AI9+AI10+AI11+AI12+AI13+AI14+AI15</f>
        <v>100</v>
      </c>
      <c r="AR15" s="7"/>
      <c r="AU15" s="9"/>
      <c r="AV15" s="9"/>
      <c r="AW15" s="9"/>
      <c r="AX15" s="9"/>
      <c r="AY15" s="9"/>
      <c r="AZ15" s="9"/>
      <c r="BA15" s="9"/>
      <c r="BB15" s="9"/>
    </row>
    <row r="16" spans="1:54" x14ac:dyDescent="0.25">
      <c r="V16" s="38">
        <v>32</v>
      </c>
      <c r="W16" s="38">
        <f>N5</f>
        <v>0</v>
      </c>
      <c r="X16" s="3">
        <f>N6</f>
        <v>0</v>
      </c>
      <c r="Y16" s="3">
        <f>N7</f>
        <v>0</v>
      </c>
      <c r="Z16" s="3">
        <f>N8</f>
        <v>0</v>
      </c>
      <c r="AA16" s="3">
        <f>N9</f>
        <v>0</v>
      </c>
      <c r="AD16" s="38">
        <v>32</v>
      </c>
      <c r="AE16" s="24">
        <f>PRODUCT(W16*100*1/W21)</f>
        <v>0</v>
      </c>
      <c r="AF16" s="27">
        <f>PRODUCT(X16*100*1/X21)</f>
        <v>0</v>
      </c>
      <c r="AG16" s="27">
        <f>PRODUCT(Y16*100*1/Y21)</f>
        <v>0</v>
      </c>
      <c r="AH16" s="27">
        <f>PRODUCT(Z16*100*1/Z21)</f>
        <v>0</v>
      </c>
      <c r="AI16" s="27">
        <f>PRODUCT(AA16*100*1/AA21)</f>
        <v>0</v>
      </c>
      <c r="AL16" s="38">
        <v>32</v>
      </c>
      <c r="AM16" s="24">
        <f>AE5+AE6+AE7+AE8+AE9+AE10+AE11+AE12+AE13+AE14+AE15+AE16</f>
        <v>100</v>
      </c>
      <c r="AN16" s="27">
        <f>AF5+AF6+AF7+AF8+AF9+AF10+AF11+AF12+AF13+AF14+AF15+AF16</f>
        <v>100</v>
      </c>
      <c r="AO16" s="27">
        <f>AG5+AG6+AG7+AG8+AG9+AG10+AG11+AG12+AG13+AG14+AG15+AG16</f>
        <v>100</v>
      </c>
      <c r="AP16" s="27">
        <f>AH5+AH6+AH7+AH8+AH9+AH10+AH11+AH12+AH13+AH14+AH15+AH16</f>
        <v>100</v>
      </c>
      <c r="AQ16" s="27">
        <f>AI5+AI6+AI7+AI8+AI9+AI10+AI11+AI12+AI13+AI14+AI15+AI16</f>
        <v>100</v>
      </c>
      <c r="AR16" s="7"/>
      <c r="AU16" s="9"/>
      <c r="AV16" s="9"/>
      <c r="AW16" s="9"/>
      <c r="AX16" s="9"/>
      <c r="AY16" s="9"/>
      <c r="AZ16" s="9"/>
      <c r="BA16" s="9"/>
      <c r="BB16" s="9"/>
    </row>
    <row r="17" spans="22:54" x14ac:dyDescent="0.25">
      <c r="V17" s="38">
        <v>64</v>
      </c>
      <c r="W17" s="38">
        <f>O5</f>
        <v>0</v>
      </c>
      <c r="X17" s="3">
        <f>O6</f>
        <v>0</v>
      </c>
      <c r="Y17" s="3">
        <f>O7</f>
        <v>0</v>
      </c>
      <c r="Z17" s="3">
        <f>O8</f>
        <v>0</v>
      </c>
      <c r="AA17" s="3">
        <f>O9</f>
        <v>0</v>
      </c>
      <c r="AD17" s="38">
        <v>64</v>
      </c>
      <c r="AE17" s="24">
        <f>PRODUCT(W17*100*1/W21)</f>
        <v>0</v>
      </c>
      <c r="AF17" s="27">
        <f>PRODUCT(X17*100*1/X21)</f>
        <v>0</v>
      </c>
      <c r="AG17" s="27">
        <f>PRODUCT(Y17*100*1/Y21)</f>
        <v>0</v>
      </c>
      <c r="AH17" s="27">
        <f>PRODUCT(Z17*100*1/Z21)</f>
        <v>0</v>
      </c>
      <c r="AI17" s="27">
        <f>PRODUCT(AA17*100*1/AA21)</f>
        <v>0</v>
      </c>
      <c r="AL17" s="38">
        <v>64</v>
      </c>
      <c r="AM17" s="24">
        <f>AE5+AE6+AE7+AE8+AE9+AE10+AE11+AE12+AE13+AE14+AE15+AE16+AE17</f>
        <v>100</v>
      </c>
      <c r="AN17" s="27">
        <f>AF5+AF6+AF7+AF8+AF9+AF10+AF11+AF12+AF13+AF14+AF15+AF16+AF17</f>
        <v>100</v>
      </c>
      <c r="AO17" s="27">
        <f>AG5+AG6+AG7+AG8+AG9+AG10+AG11+AG12+AG13+AG14+AG15+AG16+AG17</f>
        <v>100</v>
      </c>
      <c r="AP17" s="27">
        <f>AH5+AH6+AH7+AH8+AH9+AH10+AH11+AH12+AH13+AH14+AH15+AH16+AH17</f>
        <v>100</v>
      </c>
      <c r="AQ17" s="27">
        <f>AI5+AI6+AI7+AI8+AI9+AI10+AI11+AI12+AI13+AI14+AI15+AI16+AI17</f>
        <v>100</v>
      </c>
      <c r="AR17" s="7"/>
      <c r="AU17" s="9"/>
      <c r="AV17" s="9"/>
      <c r="AW17" s="9"/>
      <c r="AX17" s="9"/>
      <c r="AY17" s="9"/>
      <c r="AZ17" s="9"/>
      <c r="BA17" s="9"/>
      <c r="BB17" s="9"/>
    </row>
    <row r="18" spans="22:54" x14ac:dyDescent="0.25">
      <c r="V18" s="38">
        <v>128</v>
      </c>
      <c r="W18" s="38">
        <f>P5</f>
        <v>0</v>
      </c>
      <c r="X18" s="3">
        <f>P6</f>
        <v>0</v>
      </c>
      <c r="Y18" s="3">
        <f>P7</f>
        <v>0</v>
      </c>
      <c r="Z18" s="3">
        <f>P8</f>
        <v>0</v>
      </c>
      <c r="AA18" s="3">
        <f>P9</f>
        <v>0</v>
      </c>
      <c r="AD18" s="38">
        <v>128</v>
      </c>
      <c r="AE18" s="24">
        <f>PRODUCT(W18*100*1/W21)</f>
        <v>0</v>
      </c>
      <c r="AF18" s="27">
        <f>PRODUCT(X18*100*1/X21)</f>
        <v>0</v>
      </c>
      <c r="AG18" s="27">
        <f>PRODUCT(Y18*100*1/Y21)</f>
        <v>0</v>
      </c>
      <c r="AH18" s="27">
        <f>PRODUCT(Z18*100*1/Z21)</f>
        <v>0</v>
      </c>
      <c r="AI18" s="27">
        <f>PRODUCT(AA18*100*1/AA21)</f>
        <v>0</v>
      </c>
      <c r="AL18" s="38">
        <v>128</v>
      </c>
      <c r="AM18" s="24">
        <f>AE5+AE6+AE7+AE8+AE9+AE10+AE11+AE12+AE13+AE14+AE15+AE16+AE17+AE18</f>
        <v>100</v>
      </c>
      <c r="AN18" s="27">
        <f>AF5+AF6+AF7+AF8+AF9+AF10+AF11+AF12+AF13+AF14+AF15+AF16+AF17+AF18</f>
        <v>100</v>
      </c>
      <c r="AO18" s="27">
        <f>AG5+AG6+AG7+AG8+AG9+AG10+AG11+AG12+AG13+AG14+AG15+AG16+AG17+AG18</f>
        <v>100</v>
      </c>
      <c r="AP18" s="27">
        <f>AH5+AH6+AH7+AH8+AH9+AH10+AH11+AH12+AH13+AH14+AH15+AH16+AH17+AH18</f>
        <v>100</v>
      </c>
      <c r="AQ18" s="27">
        <f>AI5+AI6+AI7+AI8+AI9+AI10+AI11+AI12+AI13+AI14+AI15+AI16+AI17+AI18</f>
        <v>100</v>
      </c>
      <c r="AR18" s="7"/>
      <c r="AU18" s="9"/>
      <c r="AV18" s="9"/>
      <c r="AW18" s="9"/>
      <c r="AX18" s="9"/>
      <c r="AY18" s="9"/>
      <c r="AZ18" s="9"/>
      <c r="BA18" s="9"/>
      <c r="BB18" s="9"/>
    </row>
    <row r="19" spans="22:54" x14ac:dyDescent="0.25">
      <c r="V19" s="38">
        <v>256</v>
      </c>
      <c r="W19" s="38">
        <f>Q5</f>
        <v>0</v>
      </c>
      <c r="X19" s="3">
        <f>Q6</f>
        <v>0</v>
      </c>
      <c r="Y19" s="3">
        <f>Q7</f>
        <v>0</v>
      </c>
      <c r="Z19" s="3">
        <f>Q8</f>
        <v>0</v>
      </c>
      <c r="AA19" s="3">
        <f>Q9</f>
        <v>0</v>
      </c>
      <c r="AD19" s="38">
        <v>256</v>
      </c>
      <c r="AE19" s="24">
        <f>PRODUCT(W19*100*1/W21)</f>
        <v>0</v>
      </c>
      <c r="AF19" s="27">
        <f>PRODUCT(X19*100*1/X21)</f>
        <v>0</v>
      </c>
      <c r="AG19" s="27">
        <f>PRODUCT(Y19*100*1/Y21)</f>
        <v>0</v>
      </c>
      <c r="AH19" s="27">
        <f>PRODUCT(Z19*100*1/Z21)</f>
        <v>0</v>
      </c>
      <c r="AI19" s="27">
        <f>PRODUCT(AA19*100*1/AA21)</f>
        <v>0</v>
      </c>
      <c r="AL19" s="38">
        <v>256</v>
      </c>
      <c r="AM19" s="24">
        <f>AE5+AE6+AE7+AE8+AE9+AE10+AE11+AE12+AE13+AE14+AE15+AE16+AE17+AE18+AE19</f>
        <v>100</v>
      </c>
      <c r="AN19" s="27">
        <f>AF5+AF6+AF7+AF8+AF9+AF10+AF11+AF12+AF13+AF14+AF15+AF16+AF17+AF18+AF19</f>
        <v>100</v>
      </c>
      <c r="AO19" s="27">
        <f>AG5+AG6+AG7+AG8+AG9+AG10+AG11+AG12+AG13+AG14+AG15+AG16+AG17+AG18+AG19</f>
        <v>100</v>
      </c>
      <c r="AP19" s="27">
        <f>AH5+AH6+AH7+AH8+AH9+AH10+AH11+AH12+AH13+AH14+AH15+AH16+AH17+AH18+AH19</f>
        <v>100</v>
      </c>
      <c r="AQ19" s="27">
        <f>AI5+AI6+AI7+AI8+AI9+AI10+AI11+AI12+AI13+AI14+AI15+AI16+AI17+AI18+AI19</f>
        <v>100</v>
      </c>
      <c r="AR19" s="7"/>
      <c r="AU19" s="9"/>
      <c r="AV19" s="9"/>
      <c r="AW19" s="9"/>
      <c r="AX19" s="9"/>
      <c r="AY19" s="9"/>
      <c r="AZ19" s="9"/>
      <c r="BA19" s="9"/>
      <c r="BB19" s="9"/>
    </row>
    <row r="20" spans="22:54" x14ac:dyDescent="0.25">
      <c r="V20" s="38">
        <v>512</v>
      </c>
      <c r="W20" s="38">
        <f>R5</f>
        <v>0</v>
      </c>
      <c r="X20" s="3">
        <f>R6</f>
        <v>0</v>
      </c>
      <c r="Y20" s="3">
        <f>R7</f>
        <v>0</v>
      </c>
      <c r="Z20" s="3">
        <f>R8</f>
        <v>0</v>
      </c>
      <c r="AA20" s="3">
        <f>R9</f>
        <v>0</v>
      </c>
      <c r="AD20" s="38">
        <v>512</v>
      </c>
      <c r="AE20" s="24">
        <f>PRODUCT(W20*100*1/W21)</f>
        <v>0</v>
      </c>
      <c r="AF20" s="27">
        <f>PRODUCT(X20*100*1/X21)</f>
        <v>0</v>
      </c>
      <c r="AG20" s="27">
        <f>PRODUCT(Y20*100*1/Y21)</f>
        <v>0</v>
      </c>
      <c r="AH20" s="27">
        <f>PRODUCT(Z20*100*1/Z21)</f>
        <v>0</v>
      </c>
      <c r="AI20" s="27">
        <f>PRODUCT(AA20*100*1/AA21)</f>
        <v>0</v>
      </c>
      <c r="AL20" s="38">
        <v>512</v>
      </c>
      <c r="AM20" s="24">
        <f>AE5+AE6+AE7+AE8+AE9+AE10+AE11+AE12+AE13+AE14+AE15+AE16+AE17+AE18+AE19+AE20</f>
        <v>100</v>
      </c>
      <c r="AN20" s="27">
        <f>AF5+AF6+AF7+AF8+AF9+AF10+AF11+AF12+AF13+AF14+AF15+AF16+AF17+AF18+AF19+AF20</f>
        <v>100</v>
      </c>
      <c r="AO20" s="27">
        <f>AG5+AG6+AG7+AG8+AG9+AG10+AG11+AG12+AG13+AG14+AG15+AG16+AG17+AG18+AG19+AG20</f>
        <v>100</v>
      </c>
      <c r="AP20" s="27">
        <f>AH5+AH6+AH7+AH8+AH9+AH10+AH11+AH12+AH13+AH14+AH15+AH16+AH17+AH18+AH19+AH20</f>
        <v>100</v>
      </c>
      <c r="AQ20" s="27">
        <f>AI5+AI6+AI7+AI8+AI9+AI10+AI11+AI12+AI13+AI14+AI15+AI16+AI17+AI18+AI19+AI20</f>
        <v>100</v>
      </c>
      <c r="AR20" s="7"/>
      <c r="AU20" s="9"/>
      <c r="AV20" s="9"/>
      <c r="AW20" s="9"/>
      <c r="AX20" s="9"/>
      <c r="AY20" s="9"/>
      <c r="AZ20" s="9"/>
      <c r="BA20" s="9"/>
      <c r="BB20" s="9"/>
    </row>
    <row r="21" spans="22:54" x14ac:dyDescent="0.25">
      <c r="V21" s="38" t="s">
        <v>1</v>
      </c>
      <c r="W21" s="38">
        <f>S5</f>
        <v>13</v>
      </c>
      <c r="X21" s="38">
        <f>S6</f>
        <v>13</v>
      </c>
      <c r="Y21" s="38">
        <f>S7</f>
        <v>13</v>
      </c>
      <c r="Z21" s="38">
        <f>S8</f>
        <v>13</v>
      </c>
      <c r="AA21" s="38">
        <f>S9</f>
        <v>13</v>
      </c>
      <c r="AD21" s="38" t="s">
        <v>36</v>
      </c>
      <c r="AE21" s="24">
        <f t="shared" ref="AE21:AI21" si="0">SUM(AE5:AE20)</f>
        <v>100</v>
      </c>
      <c r="AF21" s="24">
        <f t="shared" si="0"/>
        <v>100</v>
      </c>
      <c r="AG21" s="24">
        <f t="shared" si="0"/>
        <v>100</v>
      </c>
      <c r="AH21" s="24">
        <f t="shared" si="0"/>
        <v>100</v>
      </c>
      <c r="AI21" s="24">
        <f t="shared" si="0"/>
        <v>100</v>
      </c>
      <c r="AM21" s="24"/>
      <c r="AN21" s="24"/>
      <c r="AO21" s="24"/>
      <c r="AP21" s="24"/>
      <c r="AQ21" s="24"/>
      <c r="AU21" s="9"/>
      <c r="AV21" s="9"/>
      <c r="AW21" s="9"/>
      <c r="AX21" s="9"/>
      <c r="AY21" s="9"/>
      <c r="AZ21" s="9"/>
      <c r="BA21" s="9"/>
      <c r="BB21" s="9"/>
    </row>
    <row r="22" spans="22:54" x14ac:dyDescent="0.25">
      <c r="AE22" s="24"/>
      <c r="AF22" s="24"/>
      <c r="AG22" s="24"/>
      <c r="AH22" s="24"/>
      <c r="AI22" s="24"/>
      <c r="AM22" s="24"/>
      <c r="AN22" s="24"/>
      <c r="AO22" s="24"/>
      <c r="AP22" s="24"/>
      <c r="AQ22" s="24"/>
      <c r="AU22" s="9"/>
      <c r="AV22" s="9"/>
      <c r="AW22" s="9"/>
      <c r="AX22" s="9"/>
      <c r="AY22" s="9"/>
      <c r="AZ22" s="9"/>
      <c r="BA22" s="9"/>
      <c r="BB22" s="9"/>
    </row>
    <row r="23" spans="22:54" x14ac:dyDescent="0.25">
      <c r="AE23" s="24"/>
      <c r="AF23" s="24"/>
      <c r="AG23" s="24"/>
      <c r="AH23" s="24"/>
      <c r="AI23" s="24"/>
      <c r="AM23" s="24"/>
      <c r="AN23" s="24"/>
      <c r="AO23" s="24"/>
      <c r="AP23" s="24"/>
      <c r="AQ23" s="24"/>
      <c r="AU23" s="9"/>
      <c r="AV23" s="9"/>
      <c r="AW23" s="9"/>
      <c r="AX23" s="9"/>
      <c r="AY23" s="9"/>
      <c r="AZ23" s="9"/>
      <c r="BA23" s="9"/>
      <c r="BB23" s="9"/>
    </row>
    <row r="24" spans="22:54" x14ac:dyDescent="0.25">
      <c r="AE24" s="24"/>
      <c r="AF24" s="24"/>
      <c r="AG24" s="24"/>
      <c r="AH24" s="24"/>
      <c r="AI24" s="24"/>
      <c r="AM24" s="24"/>
      <c r="AN24" s="24"/>
      <c r="AO24" s="24"/>
      <c r="AP24" s="24"/>
      <c r="AQ24" s="24"/>
      <c r="AU24" s="9"/>
      <c r="AV24" s="9"/>
      <c r="AW24" s="9"/>
      <c r="AX24" s="9"/>
      <c r="AY24" s="9"/>
      <c r="AZ24" s="9"/>
      <c r="BA24" s="9"/>
      <c r="BB24" s="9"/>
    </row>
    <row r="25" spans="22:54" x14ac:dyDescent="0.25">
      <c r="AE25" s="24"/>
      <c r="AF25" s="24"/>
      <c r="AG25" s="24"/>
      <c r="AH25" s="24"/>
      <c r="AI25" s="24"/>
      <c r="AM25" s="24"/>
      <c r="AN25" s="24"/>
      <c r="AO25" s="24"/>
      <c r="AP25" s="24"/>
      <c r="AQ25" s="24"/>
      <c r="AU25" s="9"/>
      <c r="AV25" s="9"/>
      <c r="AW25" s="9"/>
      <c r="AX25" s="9"/>
      <c r="AY25" s="9"/>
      <c r="AZ25" s="9"/>
      <c r="BA25" s="9"/>
      <c r="BB25" s="9"/>
    </row>
    <row r="26" spans="22:54" x14ac:dyDescent="0.25">
      <c r="AE26" s="24"/>
      <c r="AF26" s="24"/>
      <c r="AG26" s="24"/>
      <c r="AH26" s="24"/>
      <c r="AI26" s="24"/>
      <c r="AM26" s="24"/>
      <c r="AN26" s="24"/>
      <c r="AO26" s="24"/>
      <c r="AP26" s="24"/>
      <c r="AQ26" s="24"/>
      <c r="AU26" s="9"/>
      <c r="AV26" s="9"/>
      <c r="AW26" s="9"/>
      <c r="AX26" s="9"/>
      <c r="AY26" s="9"/>
      <c r="AZ26" s="9"/>
      <c r="BA26" s="9"/>
      <c r="BB26" s="9"/>
    </row>
    <row r="27" spans="22:54" x14ac:dyDescent="0.25">
      <c r="AE27" s="24"/>
      <c r="AF27" s="24"/>
      <c r="AG27" s="24"/>
      <c r="AH27" s="24"/>
      <c r="AI27" s="24"/>
      <c r="AM27" s="24"/>
      <c r="AN27" s="24"/>
      <c r="AO27" s="24"/>
      <c r="AP27" s="24"/>
      <c r="AQ27" s="24"/>
      <c r="AU27" s="9"/>
      <c r="AV27" s="9"/>
      <c r="AW27" s="9"/>
      <c r="AX27" s="9"/>
      <c r="AY27" s="9"/>
      <c r="AZ27" s="9"/>
      <c r="BA27" s="9"/>
      <c r="BB27" s="9"/>
    </row>
    <row r="28" spans="22:54" x14ac:dyDescent="0.25">
      <c r="AE28" s="24"/>
      <c r="AF28" s="24"/>
      <c r="AG28" s="24"/>
      <c r="AH28" s="24"/>
      <c r="AI28" s="24"/>
      <c r="AM28" s="24"/>
      <c r="AN28" s="24"/>
      <c r="AO28" s="24"/>
      <c r="AP28" s="24"/>
      <c r="AQ28" s="24"/>
      <c r="AU28" s="9"/>
      <c r="AV28" s="9"/>
      <c r="AW28" s="9"/>
      <c r="AX28" s="9"/>
      <c r="AY28" s="9"/>
      <c r="AZ28" s="9"/>
      <c r="BA28" s="9"/>
      <c r="BB28" s="9"/>
    </row>
    <row r="29" spans="22:54" x14ac:dyDescent="0.25">
      <c r="AE29" s="24"/>
      <c r="AF29" s="24"/>
      <c r="AG29" s="24"/>
      <c r="AH29" s="24"/>
      <c r="AI29" s="24"/>
      <c r="AM29" s="24"/>
      <c r="AN29" s="24"/>
      <c r="AO29" s="24"/>
      <c r="AP29" s="24"/>
      <c r="AQ29" s="24"/>
      <c r="AU29" s="9"/>
      <c r="AV29" s="9"/>
      <c r="AW29" s="9"/>
      <c r="AX29" s="9"/>
      <c r="AY29" s="9"/>
      <c r="AZ29" s="9"/>
      <c r="BA29" s="9"/>
      <c r="BB29" s="9"/>
    </row>
    <row r="30" spans="22:54" x14ac:dyDescent="0.25">
      <c r="AE30" s="24"/>
      <c r="AF30" s="24"/>
      <c r="AG30" s="24"/>
      <c r="AH30" s="24"/>
      <c r="AI30" s="24"/>
      <c r="AM30" s="24"/>
      <c r="AN30" s="24"/>
      <c r="AO30" s="24"/>
      <c r="AP30" s="24"/>
      <c r="AQ30" s="24"/>
      <c r="AU30" s="9"/>
      <c r="AV30" s="9"/>
      <c r="AW30" s="9"/>
      <c r="AX30" s="9"/>
      <c r="AY30" s="9"/>
      <c r="AZ30" s="9"/>
      <c r="BA30" s="9"/>
      <c r="BB30" s="9"/>
    </row>
    <row r="31" spans="22:54" x14ac:dyDescent="0.25">
      <c r="AE31" s="24"/>
      <c r="AF31" s="24"/>
      <c r="AG31" s="24"/>
      <c r="AH31" s="24"/>
      <c r="AI31" s="24"/>
      <c r="AM31" s="24"/>
      <c r="AN31" s="24"/>
      <c r="AO31" s="24"/>
      <c r="AP31" s="24"/>
      <c r="AQ31" s="24"/>
      <c r="AU31" s="9"/>
      <c r="AV31" s="9"/>
      <c r="AW31" s="9"/>
      <c r="AX31" s="9"/>
      <c r="AY31" s="9"/>
      <c r="AZ31" s="9"/>
      <c r="BA31" s="9"/>
      <c r="BB31" s="9"/>
    </row>
    <row r="32" spans="22:54" x14ac:dyDescent="0.25">
      <c r="AE32" s="24"/>
      <c r="AF32" s="24"/>
      <c r="AG32" s="24"/>
      <c r="AH32" s="24"/>
      <c r="AI32" s="24"/>
      <c r="AM32" s="24"/>
      <c r="AN32" s="24"/>
      <c r="AO32" s="24"/>
      <c r="AP32" s="24"/>
      <c r="AQ32" s="24"/>
      <c r="AU32" s="9"/>
      <c r="AV32" s="9"/>
      <c r="AW32" s="9"/>
      <c r="AX32" s="9"/>
      <c r="AY32" s="9"/>
      <c r="AZ32" s="9"/>
      <c r="BA32" s="9"/>
      <c r="BB32" s="9"/>
    </row>
    <row r="33" spans="31:54" x14ac:dyDescent="0.25">
      <c r="AE33" s="24"/>
      <c r="AF33" s="24"/>
      <c r="AG33" s="24"/>
      <c r="AH33" s="24"/>
      <c r="AI33" s="24"/>
      <c r="AM33" s="24"/>
      <c r="AN33" s="24"/>
      <c r="AO33" s="24"/>
      <c r="AP33" s="24"/>
      <c r="AQ33" s="24"/>
      <c r="AU33" s="9"/>
      <c r="AV33" s="9"/>
      <c r="AW33" s="9"/>
      <c r="AX33" s="9"/>
      <c r="AY33" s="9"/>
      <c r="AZ33" s="9"/>
      <c r="BA33" s="9"/>
      <c r="BB33" s="9"/>
    </row>
    <row r="34" spans="31:54" x14ac:dyDescent="0.25">
      <c r="AE34" s="24"/>
      <c r="AF34" s="24"/>
      <c r="AG34" s="24"/>
      <c r="AH34" s="24"/>
      <c r="AI34" s="24"/>
      <c r="AM34" s="24"/>
      <c r="AN34" s="24"/>
      <c r="AO34" s="24"/>
      <c r="AP34" s="24"/>
      <c r="AQ34" s="24"/>
      <c r="AU34" s="9"/>
      <c r="AV34" s="9"/>
      <c r="AW34" s="9"/>
      <c r="AX34" s="9"/>
      <c r="AY34" s="9"/>
      <c r="AZ34" s="9"/>
      <c r="BA34" s="9"/>
      <c r="BB34" s="9"/>
    </row>
  </sheetData>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L35"/>
  <sheetViews>
    <sheetView topLeftCell="X1" zoomScale="75" zoomScaleNormal="75" workbookViewId="0">
      <selection activeCell="L34" sqref="L34"/>
    </sheetView>
  </sheetViews>
  <sheetFormatPr baseColWidth="10" defaultRowHeight="15" x14ac:dyDescent="0.25"/>
  <cols>
    <col min="1" max="1" width="27.7109375" style="38" customWidth="1"/>
    <col min="2" max="2" width="23" style="38" bestFit="1" customWidth="1"/>
    <col min="3" max="3" width="9" style="38" bestFit="1" customWidth="1"/>
    <col min="4" max="4" width="8" style="38" bestFit="1" customWidth="1"/>
    <col min="5" max="5" width="7" style="38" bestFit="1" customWidth="1"/>
    <col min="6" max="6" width="6" style="38" bestFit="1" customWidth="1"/>
    <col min="7" max="7" width="5" style="38" bestFit="1" customWidth="1"/>
    <col min="8" max="8" width="4" style="38" bestFit="1" customWidth="1"/>
    <col min="9" max="9" width="3.5703125" style="38" customWidth="1"/>
    <col min="10" max="10" width="4" style="38" customWidth="1"/>
    <col min="11" max="11" width="4.140625" style="38" customWidth="1"/>
    <col min="12" max="12" width="6.28515625" style="38" customWidth="1"/>
    <col min="13" max="13" width="4.28515625" style="38" customWidth="1"/>
    <col min="14" max="14" width="4.5703125" style="38" customWidth="1"/>
    <col min="15" max="15" width="4.7109375" style="38" customWidth="1"/>
    <col min="16" max="16" width="5.7109375" style="38" customWidth="1"/>
    <col min="17" max="17" width="10.28515625" style="38" bestFit="1" customWidth="1"/>
    <col min="18" max="19" width="11.42578125" style="38"/>
    <col min="20" max="20" width="19.42578125" style="38" bestFit="1" customWidth="1"/>
    <col min="21" max="21" width="10" style="38" bestFit="1" customWidth="1"/>
    <col min="22" max="22" width="15.28515625" style="38" customWidth="1"/>
    <col min="23" max="23" width="10.140625" style="38" bestFit="1" customWidth="1"/>
    <col min="24" max="24" width="11.85546875" style="38" bestFit="1" customWidth="1"/>
    <col min="25" max="25" width="12.85546875" style="38" bestFit="1" customWidth="1"/>
    <col min="26" max="26" width="15.140625" style="38" bestFit="1" customWidth="1"/>
    <col min="27" max="27" width="11.42578125" style="38"/>
    <col min="28" max="28" width="10.28515625" style="38" bestFit="1" customWidth="1"/>
    <col min="29" max="29" width="19.85546875" style="38" customWidth="1"/>
    <col min="30" max="30" width="12.42578125" style="38" customWidth="1"/>
    <col min="31" max="31" width="10.140625" style="38" bestFit="1" customWidth="1"/>
    <col min="32" max="32" width="11.85546875" style="38" bestFit="1" customWidth="1"/>
    <col min="33" max="33" width="12.85546875" style="38" bestFit="1" customWidth="1"/>
    <col min="34" max="34" width="15.140625" style="38" bestFit="1" customWidth="1"/>
    <col min="35" max="35" width="11.42578125" style="38"/>
    <col min="36" max="36" width="9" style="38" bestFit="1" customWidth="1"/>
    <col min="37" max="37" width="10" style="38" bestFit="1" customWidth="1"/>
    <col min="38" max="38" width="12" style="38" customWidth="1"/>
    <col min="39" max="39" width="10.140625" style="38" bestFit="1" customWidth="1"/>
    <col min="40" max="40" width="11.85546875" style="38" bestFit="1" customWidth="1"/>
    <col min="41" max="41" width="12.85546875" style="38" bestFit="1" customWidth="1"/>
    <col min="42" max="42" width="15.140625" style="38" bestFit="1" customWidth="1"/>
    <col min="43" max="43" width="11.42578125" style="38"/>
    <col min="44" max="44" width="2.85546875" style="38" bestFit="1" customWidth="1"/>
    <col min="45" max="45" width="7.5703125" style="38" customWidth="1"/>
    <col min="46" max="46" width="6.85546875" style="38" bestFit="1" customWidth="1"/>
    <col min="47" max="47" width="6.7109375" style="38" customWidth="1"/>
    <col min="48" max="48" width="5.85546875" style="38" bestFit="1" customWidth="1"/>
    <col min="49" max="49" width="6" style="38" customWidth="1"/>
    <col min="50" max="50" width="6.5703125" style="38" bestFit="1" customWidth="1"/>
    <col min="51" max="16384" width="11.42578125" style="38"/>
  </cols>
  <sheetData>
    <row r="3" spans="1:124" x14ac:dyDescent="0.25">
      <c r="A3" s="38" t="s">
        <v>93</v>
      </c>
      <c r="U3" s="38" t="str">
        <f>A3</f>
        <v xml:space="preserve">Bacteroides fragilis  </v>
      </c>
      <c r="AC3" s="38" t="str">
        <f>A3</f>
        <v xml:space="preserve">Bacteroides fragilis  </v>
      </c>
      <c r="AK3" s="38" t="str">
        <f>A3</f>
        <v xml:space="preserve">Bacteroides fragilis  </v>
      </c>
      <c r="CU3" s="9"/>
      <c r="CV3" s="9"/>
      <c r="CW3" s="9"/>
      <c r="CX3" s="9"/>
      <c r="CY3" s="9"/>
      <c r="CZ3" s="9"/>
      <c r="DA3" s="9"/>
      <c r="DB3" s="9"/>
      <c r="DC3" s="9"/>
      <c r="DD3" s="9"/>
      <c r="DE3" s="9"/>
      <c r="DF3" s="9"/>
      <c r="DG3" s="9"/>
      <c r="DH3" s="9"/>
      <c r="DI3" s="9"/>
      <c r="DJ3" s="9"/>
      <c r="DK3" s="9"/>
      <c r="DL3" s="9"/>
      <c r="DM3" s="9"/>
      <c r="DN3" s="9"/>
      <c r="DO3" s="9"/>
      <c r="DP3" s="9"/>
      <c r="DQ3" s="9"/>
      <c r="DR3" s="9"/>
      <c r="DS3" s="9"/>
      <c r="DT3" s="9"/>
    </row>
    <row r="4" spans="1:124" ht="18.75" x14ac:dyDescent="0.3">
      <c r="B4" s="38" t="s">
        <v>0</v>
      </c>
      <c r="C4" s="38">
        <v>1.5625E-2</v>
      </c>
      <c r="D4" s="38">
        <v>3.125E-2</v>
      </c>
      <c r="E4" s="38">
        <v>6.25E-2</v>
      </c>
      <c r="F4" s="38">
        <v>0.125</v>
      </c>
      <c r="G4" s="38">
        <v>0.25</v>
      </c>
      <c r="H4" s="38">
        <v>0.5</v>
      </c>
      <c r="I4" s="38">
        <v>1</v>
      </c>
      <c r="J4" s="38">
        <v>2</v>
      </c>
      <c r="K4" s="38">
        <v>4</v>
      </c>
      <c r="L4" s="38">
        <v>8</v>
      </c>
      <c r="M4" s="38">
        <v>16</v>
      </c>
      <c r="N4" s="38">
        <v>32</v>
      </c>
      <c r="O4" s="38">
        <v>64</v>
      </c>
      <c r="P4" s="38">
        <v>128</v>
      </c>
      <c r="Q4" s="38" t="s">
        <v>1</v>
      </c>
      <c r="T4" s="38" t="s">
        <v>0</v>
      </c>
      <c r="U4" s="38" t="str">
        <f>B5</f>
        <v>Ampicillin/ Sulbactam</v>
      </c>
      <c r="V4" s="38" t="str">
        <f>B6</f>
        <v>Piperacillin/ Tazobactam</v>
      </c>
      <c r="W4" s="38" t="str">
        <f>B7</f>
        <v>Imipenem</v>
      </c>
      <c r="X4" s="38" t="str">
        <f>B8</f>
        <v>Clindamycin</v>
      </c>
      <c r="Y4" s="38" t="str">
        <f>B9</f>
        <v>Metronidazol</v>
      </c>
      <c r="Z4" s="38" t="str">
        <f>B10</f>
        <v>Benzylpenicillin</v>
      </c>
      <c r="AC4" s="38" t="str">
        <f t="shared" ref="AC4:AH4" si="0">U4</f>
        <v>Ampicillin/ Sulbactam</v>
      </c>
      <c r="AD4" s="38" t="str">
        <f t="shared" si="0"/>
        <v>Piperacillin/ Tazobactam</v>
      </c>
      <c r="AE4" s="38" t="str">
        <f t="shared" si="0"/>
        <v>Imipenem</v>
      </c>
      <c r="AF4" s="38" t="str">
        <f t="shared" si="0"/>
        <v>Clindamycin</v>
      </c>
      <c r="AG4" s="38" t="str">
        <f t="shared" si="0"/>
        <v>Metronidazol</v>
      </c>
      <c r="AH4" s="38" t="str">
        <f t="shared" si="0"/>
        <v>Benzylpenicillin</v>
      </c>
      <c r="AK4" s="38" t="str">
        <f t="shared" ref="AK4:AP4" si="1">U4</f>
        <v>Ampicillin/ Sulbactam</v>
      </c>
      <c r="AL4" s="38" t="str">
        <f t="shared" si="1"/>
        <v>Piperacillin/ Tazobactam</v>
      </c>
      <c r="AM4" s="38" t="str">
        <f t="shared" si="1"/>
        <v>Imipenem</v>
      </c>
      <c r="AN4" s="38" t="str">
        <f t="shared" si="1"/>
        <v>Clindamycin</v>
      </c>
      <c r="AO4" s="38" t="str">
        <f t="shared" si="1"/>
        <v>Metronidazol</v>
      </c>
      <c r="AP4" s="38" t="str">
        <f t="shared" si="1"/>
        <v>Benzylpenicillin</v>
      </c>
      <c r="AR4" s="46"/>
      <c r="AS4" s="47" t="s">
        <v>62</v>
      </c>
      <c r="AT4" s="18" t="s">
        <v>42</v>
      </c>
      <c r="AU4" s="18" t="s">
        <v>44</v>
      </c>
      <c r="AV4" s="18" t="s">
        <v>48</v>
      </c>
      <c r="AW4" s="18" t="s">
        <v>68</v>
      </c>
      <c r="AX4" s="18" t="s">
        <v>94</v>
      </c>
      <c r="AY4" s="9"/>
      <c r="CU4" s="9"/>
      <c r="CV4" s="9"/>
      <c r="CW4" s="9"/>
      <c r="CX4" s="9"/>
      <c r="CY4" s="9"/>
      <c r="CZ4" s="9"/>
      <c r="DA4" s="9"/>
      <c r="DB4" s="9"/>
      <c r="DC4" s="9"/>
      <c r="DD4" s="9"/>
      <c r="DE4" s="9"/>
      <c r="DF4" s="9"/>
      <c r="DG4" s="9"/>
      <c r="DH4" s="9"/>
      <c r="DI4" s="9"/>
      <c r="DJ4" s="9"/>
      <c r="DK4" s="9"/>
      <c r="DL4" s="9"/>
      <c r="DM4" s="9"/>
      <c r="DN4" s="9"/>
      <c r="DO4" s="9"/>
      <c r="DP4" s="9"/>
      <c r="DQ4" s="9"/>
      <c r="DR4" s="9"/>
      <c r="DS4" s="9"/>
      <c r="DT4" s="9"/>
    </row>
    <row r="5" spans="1:124" ht="18.75" x14ac:dyDescent="0.25">
      <c r="B5" s="38" t="s">
        <v>3</v>
      </c>
      <c r="C5" s="2">
        <v>0</v>
      </c>
      <c r="D5" s="2">
        <v>0</v>
      </c>
      <c r="E5" s="2">
        <v>0</v>
      </c>
      <c r="F5" s="2">
        <v>2</v>
      </c>
      <c r="G5" s="2">
        <v>4</v>
      </c>
      <c r="H5" s="2">
        <v>3</v>
      </c>
      <c r="I5" s="2">
        <v>1</v>
      </c>
      <c r="J5" s="2">
        <v>0</v>
      </c>
      <c r="K5" s="2">
        <v>2</v>
      </c>
      <c r="L5" s="4">
        <v>1</v>
      </c>
      <c r="M5" s="3">
        <v>0</v>
      </c>
      <c r="N5" s="3">
        <v>0</v>
      </c>
      <c r="O5" s="3">
        <v>0</v>
      </c>
      <c r="P5" s="3">
        <v>0</v>
      </c>
      <c r="Q5" s="38">
        <v>13</v>
      </c>
      <c r="T5" s="38">
        <v>1.5625E-2</v>
      </c>
      <c r="U5" s="2">
        <f>C5</f>
        <v>0</v>
      </c>
      <c r="V5" s="2">
        <f>C6</f>
        <v>0</v>
      </c>
      <c r="W5" s="2">
        <f>C7</f>
        <v>0</v>
      </c>
      <c r="X5" s="2">
        <f>C8</f>
        <v>0</v>
      </c>
      <c r="Y5" s="2">
        <f>C9</f>
        <v>0</v>
      </c>
      <c r="Z5" s="2">
        <f>C10</f>
        <v>0</v>
      </c>
      <c r="AA5" s="5"/>
      <c r="AB5" s="38">
        <v>1.5625E-2</v>
      </c>
      <c r="AC5" s="25">
        <f t="shared" ref="AC5:AH5" si="2">PRODUCT(U5*100*1/U19)</f>
        <v>0</v>
      </c>
      <c r="AD5" s="25">
        <f t="shared" si="2"/>
        <v>0</v>
      </c>
      <c r="AE5" s="25">
        <f t="shared" si="2"/>
        <v>0</v>
      </c>
      <c r="AF5" s="25">
        <f t="shared" si="2"/>
        <v>0</v>
      </c>
      <c r="AG5" s="25">
        <f t="shared" si="2"/>
        <v>0</v>
      </c>
      <c r="AH5" s="25">
        <f t="shared" si="2"/>
        <v>0</v>
      </c>
      <c r="AJ5" s="38">
        <v>1.5625E-2</v>
      </c>
      <c r="AK5" s="25">
        <f t="shared" ref="AK5:AP5" si="3">AC5</f>
        <v>0</v>
      </c>
      <c r="AL5" s="25">
        <f t="shared" si="3"/>
        <v>0</v>
      </c>
      <c r="AM5" s="25">
        <f t="shared" si="3"/>
        <v>0</v>
      </c>
      <c r="AN5" s="25">
        <f t="shared" si="3"/>
        <v>0</v>
      </c>
      <c r="AO5" s="25">
        <f t="shared" si="3"/>
        <v>0</v>
      </c>
      <c r="AP5" s="25">
        <f t="shared" si="3"/>
        <v>0</v>
      </c>
      <c r="AR5" s="19" t="s">
        <v>38</v>
      </c>
      <c r="AS5" s="20">
        <f>Z19</f>
        <v>13</v>
      </c>
      <c r="AT5" s="20">
        <f>U19</f>
        <v>13</v>
      </c>
      <c r="AU5" s="20">
        <f>V19</f>
        <v>13</v>
      </c>
      <c r="AV5" s="20">
        <f>W19</f>
        <v>13</v>
      </c>
      <c r="AW5" s="20">
        <f>X19</f>
        <v>13</v>
      </c>
      <c r="AX5" s="20">
        <f>Y19</f>
        <v>13</v>
      </c>
      <c r="AY5" s="9"/>
      <c r="CU5" s="9"/>
      <c r="CV5" s="9"/>
      <c r="CW5" s="9"/>
      <c r="CX5" s="9"/>
      <c r="CY5" s="9"/>
      <c r="CZ5" s="9"/>
      <c r="DA5" s="9"/>
      <c r="DB5" s="9"/>
      <c r="DC5" s="9"/>
      <c r="DD5" s="9"/>
      <c r="DE5" s="9"/>
      <c r="DF5" s="9"/>
      <c r="DG5" s="9"/>
      <c r="DH5" s="9"/>
      <c r="DI5" s="9"/>
      <c r="DJ5" s="9"/>
      <c r="DK5" s="9"/>
      <c r="DL5" s="9"/>
      <c r="DM5" s="9"/>
      <c r="DN5" s="9"/>
      <c r="DO5" s="9"/>
      <c r="DP5" s="9"/>
      <c r="DQ5" s="9"/>
      <c r="DR5" s="9"/>
      <c r="DS5" s="9"/>
      <c r="DT5" s="9"/>
    </row>
    <row r="6" spans="1:124" ht="18.75" x14ac:dyDescent="0.25">
      <c r="B6" s="38" t="s">
        <v>5</v>
      </c>
      <c r="C6" s="2">
        <v>0</v>
      </c>
      <c r="D6" s="2">
        <v>0</v>
      </c>
      <c r="E6" s="2">
        <v>0</v>
      </c>
      <c r="F6" s="2">
        <v>0</v>
      </c>
      <c r="G6" s="2">
        <v>1</v>
      </c>
      <c r="H6" s="2">
        <v>5</v>
      </c>
      <c r="I6" s="2">
        <v>3</v>
      </c>
      <c r="J6" s="2">
        <v>3</v>
      </c>
      <c r="K6" s="2">
        <v>0</v>
      </c>
      <c r="L6" s="2">
        <v>1</v>
      </c>
      <c r="M6" s="4">
        <v>0</v>
      </c>
      <c r="N6" s="3">
        <v>0</v>
      </c>
      <c r="O6" s="3">
        <v>0</v>
      </c>
      <c r="P6" s="3">
        <v>0</v>
      </c>
      <c r="Q6" s="38">
        <v>13</v>
      </c>
      <c r="T6" s="38">
        <v>3.125E-2</v>
      </c>
      <c r="U6" s="2">
        <f>D5</f>
        <v>0</v>
      </c>
      <c r="V6" s="2">
        <f>D6</f>
        <v>0</v>
      </c>
      <c r="W6" s="2">
        <f>D7</f>
        <v>0</v>
      </c>
      <c r="X6" s="2">
        <f>D8</f>
        <v>0</v>
      </c>
      <c r="Y6" s="2">
        <f>D9</f>
        <v>0</v>
      </c>
      <c r="Z6" s="2">
        <f>D10</f>
        <v>0</v>
      </c>
      <c r="AA6" s="5"/>
      <c r="AB6" s="38">
        <v>3.125E-2</v>
      </c>
      <c r="AC6" s="25">
        <f t="shared" ref="AC6:AH6" si="4">PRODUCT(U6*100*1/U19)</f>
        <v>0</v>
      </c>
      <c r="AD6" s="25">
        <f t="shared" si="4"/>
        <v>0</v>
      </c>
      <c r="AE6" s="25">
        <f t="shared" si="4"/>
        <v>0</v>
      </c>
      <c r="AF6" s="25">
        <f t="shared" si="4"/>
        <v>0</v>
      </c>
      <c r="AG6" s="25">
        <f t="shared" si="4"/>
        <v>0</v>
      </c>
      <c r="AH6" s="25">
        <f t="shared" si="4"/>
        <v>0</v>
      </c>
      <c r="AJ6" s="38">
        <v>3.125E-2</v>
      </c>
      <c r="AK6" s="25">
        <f t="shared" ref="AK6:AP6" si="5">AC5+AC6</f>
        <v>0</v>
      </c>
      <c r="AL6" s="25">
        <f t="shared" si="5"/>
        <v>0</v>
      </c>
      <c r="AM6" s="25">
        <f t="shared" si="5"/>
        <v>0</v>
      </c>
      <c r="AN6" s="25">
        <f t="shared" si="5"/>
        <v>0</v>
      </c>
      <c r="AO6" s="25">
        <f t="shared" si="5"/>
        <v>0</v>
      </c>
      <c r="AP6" s="25">
        <f t="shared" si="5"/>
        <v>0</v>
      </c>
      <c r="AR6" s="19" t="s">
        <v>39</v>
      </c>
      <c r="AS6" s="17">
        <f>AP9</f>
        <v>0</v>
      </c>
      <c r="AT6" s="17">
        <f>AK13</f>
        <v>92.307692307692307</v>
      </c>
      <c r="AU6" s="17">
        <f>AL14</f>
        <v>100</v>
      </c>
      <c r="AV6" s="17">
        <f>AM12</f>
        <v>100</v>
      </c>
      <c r="AW6" s="17">
        <f>AN13</f>
        <v>92.307692307692307</v>
      </c>
      <c r="AX6" s="17">
        <f>AO13</f>
        <v>100</v>
      </c>
      <c r="AY6" s="9"/>
      <c r="CU6" s="9"/>
      <c r="CV6" s="9"/>
      <c r="CW6" s="9"/>
      <c r="CX6" s="9"/>
      <c r="CY6" s="9"/>
      <c r="CZ6" s="9"/>
      <c r="DA6" s="9"/>
      <c r="DB6" s="9"/>
      <c r="DC6" s="9"/>
      <c r="DD6" s="9"/>
      <c r="DE6" s="9"/>
      <c r="DF6" s="9"/>
      <c r="DG6" s="9"/>
      <c r="DH6" s="9"/>
      <c r="DI6" s="9"/>
      <c r="DJ6" s="9"/>
      <c r="DK6" s="9"/>
      <c r="DL6" s="9"/>
      <c r="DM6" s="9"/>
      <c r="DN6" s="9"/>
      <c r="DO6" s="9"/>
      <c r="DP6" s="9"/>
      <c r="DQ6" s="9"/>
      <c r="DR6" s="9"/>
      <c r="DS6" s="9"/>
      <c r="DT6" s="9"/>
    </row>
    <row r="7" spans="1:124" ht="18.75" x14ac:dyDescent="0.25">
      <c r="B7" s="38" t="s">
        <v>10</v>
      </c>
      <c r="C7" s="2">
        <v>0</v>
      </c>
      <c r="D7" s="2">
        <v>0</v>
      </c>
      <c r="E7" s="2">
        <v>2</v>
      </c>
      <c r="F7" s="2">
        <v>7</v>
      </c>
      <c r="G7" s="2">
        <v>2</v>
      </c>
      <c r="H7" s="2">
        <v>1</v>
      </c>
      <c r="I7" s="2">
        <v>0</v>
      </c>
      <c r="J7" s="2">
        <v>1</v>
      </c>
      <c r="K7" s="4">
        <v>0</v>
      </c>
      <c r="L7" s="3">
        <v>0</v>
      </c>
      <c r="M7" s="3">
        <v>0</v>
      </c>
      <c r="N7" s="3">
        <v>0</v>
      </c>
      <c r="O7" s="3">
        <v>0</v>
      </c>
      <c r="P7" s="3">
        <v>0</v>
      </c>
      <c r="Q7" s="38">
        <v>13</v>
      </c>
      <c r="T7" s="38">
        <v>6.25E-2</v>
      </c>
      <c r="U7" s="2">
        <f>E5</f>
        <v>0</v>
      </c>
      <c r="V7" s="2">
        <f>E6</f>
        <v>0</v>
      </c>
      <c r="W7" s="2">
        <f>E7</f>
        <v>2</v>
      </c>
      <c r="X7" s="2">
        <f>E8</f>
        <v>0</v>
      </c>
      <c r="Y7" s="2">
        <f>E9</f>
        <v>0</v>
      </c>
      <c r="Z7" s="2">
        <f>E10</f>
        <v>0</v>
      </c>
      <c r="AA7" s="5"/>
      <c r="AB7" s="38">
        <v>6.25E-2</v>
      </c>
      <c r="AC7" s="25">
        <f t="shared" ref="AC7:AH7" si="6">PRODUCT(U7*100*1/U19)</f>
        <v>0</v>
      </c>
      <c r="AD7" s="25">
        <f t="shared" si="6"/>
        <v>0</v>
      </c>
      <c r="AE7" s="25">
        <f t="shared" si="6"/>
        <v>15.384615384615385</v>
      </c>
      <c r="AF7" s="25">
        <f t="shared" si="6"/>
        <v>0</v>
      </c>
      <c r="AG7" s="25">
        <f t="shared" si="6"/>
        <v>0</v>
      </c>
      <c r="AH7" s="25">
        <f t="shared" si="6"/>
        <v>0</v>
      </c>
      <c r="AJ7" s="38">
        <v>6.25E-2</v>
      </c>
      <c r="AK7" s="25">
        <f t="shared" ref="AK7:AP7" si="7">AC5+AC6+AC7</f>
        <v>0</v>
      </c>
      <c r="AL7" s="25">
        <f t="shared" si="7"/>
        <v>0</v>
      </c>
      <c r="AM7" s="25">
        <f t="shared" si="7"/>
        <v>15.384615384615385</v>
      </c>
      <c r="AN7" s="25">
        <f t="shared" si="7"/>
        <v>0</v>
      </c>
      <c r="AO7" s="25">
        <f t="shared" si="7"/>
        <v>0</v>
      </c>
      <c r="AP7" s="25">
        <f t="shared" si="7"/>
        <v>0</v>
      </c>
      <c r="AR7" s="19" t="s">
        <v>40</v>
      </c>
      <c r="AS7" s="17">
        <f>AP10-AP9</f>
        <v>0</v>
      </c>
      <c r="AT7" s="17">
        <f>AK14-AK13</f>
        <v>7.6923076923076934</v>
      </c>
      <c r="AU7" s="17">
        <f>AL15-AL14</f>
        <v>0</v>
      </c>
      <c r="AV7" s="17">
        <f>AM13-AM12</f>
        <v>0</v>
      </c>
      <c r="AW7" s="17"/>
      <c r="AX7" s="17"/>
      <c r="AY7" s="9"/>
      <c r="CU7" s="9"/>
      <c r="CV7" s="9"/>
      <c r="CW7" s="9"/>
      <c r="CX7" s="9"/>
      <c r="CY7" s="9"/>
      <c r="CZ7" s="9"/>
      <c r="DA7" s="9"/>
      <c r="DB7" s="9"/>
      <c r="DC7" s="9"/>
      <c r="DD7" s="9"/>
      <c r="DE7" s="9"/>
      <c r="DF7" s="9"/>
      <c r="DG7" s="9"/>
      <c r="DH7" s="9"/>
      <c r="DI7" s="9"/>
      <c r="DJ7" s="9"/>
      <c r="DK7" s="9"/>
      <c r="DL7" s="9"/>
      <c r="DM7" s="9"/>
      <c r="DN7" s="9"/>
      <c r="DO7" s="9"/>
      <c r="DP7" s="9"/>
      <c r="DQ7" s="9"/>
      <c r="DR7" s="9"/>
      <c r="DS7" s="9"/>
      <c r="DT7" s="9"/>
    </row>
    <row r="8" spans="1:124" ht="18.75" x14ac:dyDescent="0.25">
      <c r="B8" s="38" t="s">
        <v>23</v>
      </c>
      <c r="C8" s="2">
        <v>0</v>
      </c>
      <c r="D8" s="2">
        <v>0</v>
      </c>
      <c r="E8" s="2">
        <v>0</v>
      </c>
      <c r="F8" s="2">
        <v>0</v>
      </c>
      <c r="G8" s="2">
        <v>2</v>
      </c>
      <c r="H8" s="2">
        <v>5</v>
      </c>
      <c r="I8" s="2">
        <v>4</v>
      </c>
      <c r="J8" s="2">
        <v>1</v>
      </c>
      <c r="K8" s="2">
        <v>0</v>
      </c>
      <c r="L8" s="3">
        <v>0</v>
      </c>
      <c r="M8" s="3">
        <v>0</v>
      </c>
      <c r="N8" s="3">
        <v>0</v>
      </c>
      <c r="O8" s="3">
        <v>0</v>
      </c>
      <c r="P8" s="3">
        <v>1</v>
      </c>
      <c r="Q8" s="38">
        <v>13</v>
      </c>
      <c r="T8" s="38">
        <v>0.125</v>
      </c>
      <c r="U8" s="2">
        <f>F5</f>
        <v>2</v>
      </c>
      <c r="V8" s="2">
        <f>F6</f>
        <v>0</v>
      </c>
      <c r="W8" s="2">
        <f>F7</f>
        <v>7</v>
      </c>
      <c r="X8" s="2">
        <f>F8</f>
        <v>0</v>
      </c>
      <c r="Y8" s="2">
        <f>F9</f>
        <v>2</v>
      </c>
      <c r="Z8" s="2">
        <f>F10</f>
        <v>0</v>
      </c>
      <c r="AA8" s="5"/>
      <c r="AB8" s="38">
        <v>0.125</v>
      </c>
      <c r="AC8" s="25">
        <f t="shared" ref="AC8:AH8" si="8">PRODUCT(U8*100*1/U19)</f>
        <v>15.384615384615385</v>
      </c>
      <c r="AD8" s="25">
        <f t="shared" si="8"/>
        <v>0</v>
      </c>
      <c r="AE8" s="25">
        <f t="shared" si="8"/>
        <v>53.846153846153847</v>
      </c>
      <c r="AF8" s="25">
        <f t="shared" si="8"/>
        <v>0</v>
      </c>
      <c r="AG8" s="25">
        <f t="shared" si="8"/>
        <v>15.384615384615385</v>
      </c>
      <c r="AH8" s="25">
        <f t="shared" si="8"/>
        <v>0</v>
      </c>
      <c r="AJ8" s="38">
        <v>0.125</v>
      </c>
      <c r="AK8" s="25">
        <f t="shared" ref="AK8:AP8" si="9">AC5+AC6+AC7+AC8</f>
        <v>15.384615384615385</v>
      </c>
      <c r="AL8" s="25">
        <f t="shared" si="9"/>
        <v>0</v>
      </c>
      <c r="AM8" s="25">
        <f t="shared" si="9"/>
        <v>69.230769230769226</v>
      </c>
      <c r="AN8" s="25">
        <f t="shared" si="9"/>
        <v>0</v>
      </c>
      <c r="AO8" s="25">
        <f t="shared" si="9"/>
        <v>15.384615384615385</v>
      </c>
      <c r="AP8" s="25">
        <f t="shared" si="9"/>
        <v>0</v>
      </c>
      <c r="AR8" s="19" t="s">
        <v>41</v>
      </c>
      <c r="AS8" s="17">
        <f>AP18-AP10</f>
        <v>100</v>
      </c>
      <c r="AT8" s="17">
        <f>AK18-AK14</f>
        <v>0</v>
      </c>
      <c r="AU8" s="17">
        <f>AL18-AL15</f>
        <v>0</v>
      </c>
      <c r="AV8" s="17">
        <f>AM18-AM13</f>
        <v>0</v>
      </c>
      <c r="AW8" s="17">
        <f>AN18-AN13</f>
        <v>7.6923076923076934</v>
      </c>
      <c r="AX8" s="17">
        <f>AO18-AO13</f>
        <v>0</v>
      </c>
      <c r="AY8" s="9"/>
      <c r="CU8" s="9"/>
      <c r="CV8" s="9"/>
      <c r="CW8" s="9"/>
      <c r="CX8" s="9"/>
      <c r="CY8" s="9"/>
      <c r="CZ8" s="9"/>
      <c r="DA8" s="9"/>
      <c r="DB8" s="9"/>
      <c r="DC8" s="9"/>
      <c r="DD8" s="9"/>
      <c r="DE8" s="9"/>
      <c r="DF8" s="9"/>
      <c r="DG8" s="9"/>
      <c r="DH8" s="9"/>
      <c r="DI8" s="9"/>
      <c r="DJ8" s="9"/>
      <c r="DK8" s="9"/>
      <c r="DL8" s="9"/>
      <c r="DM8" s="9"/>
      <c r="DN8" s="9"/>
      <c r="DO8" s="9"/>
      <c r="DP8" s="9"/>
      <c r="DQ8" s="9"/>
      <c r="DR8" s="9"/>
      <c r="DS8" s="9"/>
      <c r="DT8" s="9"/>
    </row>
    <row r="9" spans="1:124" x14ac:dyDescent="0.25">
      <c r="B9" s="38" t="s">
        <v>95</v>
      </c>
      <c r="C9" s="2">
        <v>0</v>
      </c>
      <c r="D9" s="2">
        <v>0</v>
      </c>
      <c r="E9" s="2">
        <v>0</v>
      </c>
      <c r="F9" s="2">
        <v>2</v>
      </c>
      <c r="G9" s="2">
        <v>4</v>
      </c>
      <c r="H9" s="2">
        <v>5</v>
      </c>
      <c r="I9" s="2">
        <v>2</v>
      </c>
      <c r="J9" s="2">
        <v>0</v>
      </c>
      <c r="K9" s="2">
        <v>0</v>
      </c>
      <c r="L9" s="3">
        <v>0</v>
      </c>
      <c r="M9" s="3">
        <v>0</v>
      </c>
      <c r="N9" s="3">
        <v>0</v>
      </c>
      <c r="O9" s="3">
        <v>0</v>
      </c>
      <c r="P9" s="3">
        <v>0</v>
      </c>
      <c r="Q9" s="38">
        <v>13</v>
      </c>
      <c r="T9" s="38">
        <v>0.25</v>
      </c>
      <c r="U9" s="2">
        <f>G5</f>
        <v>4</v>
      </c>
      <c r="V9" s="2">
        <f>G6</f>
        <v>1</v>
      </c>
      <c r="W9" s="2">
        <f>G7</f>
        <v>2</v>
      </c>
      <c r="X9" s="2">
        <f>G8</f>
        <v>2</v>
      </c>
      <c r="Y9" s="2">
        <f>G9</f>
        <v>4</v>
      </c>
      <c r="Z9" s="2">
        <f>G10</f>
        <v>0</v>
      </c>
      <c r="AA9" s="5"/>
      <c r="AB9" s="38">
        <v>0.25</v>
      </c>
      <c r="AC9" s="25">
        <f t="shared" ref="AC9:AH9" si="10">PRODUCT(U9*100*1/U19)</f>
        <v>30.76923076923077</v>
      </c>
      <c r="AD9" s="25">
        <f t="shared" si="10"/>
        <v>7.6923076923076925</v>
      </c>
      <c r="AE9" s="25">
        <f t="shared" si="10"/>
        <v>15.384615384615385</v>
      </c>
      <c r="AF9" s="25">
        <f t="shared" si="10"/>
        <v>15.384615384615385</v>
      </c>
      <c r="AG9" s="25">
        <f t="shared" si="10"/>
        <v>30.76923076923077</v>
      </c>
      <c r="AH9" s="25">
        <f t="shared" si="10"/>
        <v>0</v>
      </c>
      <c r="AJ9" s="38">
        <v>0.25</v>
      </c>
      <c r="AK9" s="25">
        <f t="shared" ref="AK9:AP9" si="11">AC5+AC6+AC7+AC8+AC9</f>
        <v>46.153846153846153</v>
      </c>
      <c r="AL9" s="25">
        <f t="shared" si="11"/>
        <v>7.6923076923076925</v>
      </c>
      <c r="AM9" s="25">
        <f t="shared" si="11"/>
        <v>84.615384615384613</v>
      </c>
      <c r="AN9" s="25">
        <f t="shared" si="11"/>
        <v>15.384615384615385</v>
      </c>
      <c r="AO9" s="25">
        <f t="shared" si="11"/>
        <v>46.153846153846153</v>
      </c>
      <c r="AP9" s="25">
        <f t="shared" si="11"/>
        <v>0</v>
      </c>
      <c r="AR9" s="23"/>
      <c r="AS9" s="23"/>
      <c r="AT9" s="23"/>
      <c r="AU9" s="9"/>
      <c r="AV9" s="23"/>
      <c r="AW9" s="23"/>
      <c r="AX9" s="23"/>
      <c r="AY9" s="9"/>
      <c r="CU9" s="9"/>
      <c r="CV9" s="9"/>
      <c r="CW9" s="9"/>
      <c r="CX9" s="9"/>
      <c r="CY9" s="9"/>
      <c r="CZ9" s="9"/>
      <c r="DA9" s="9"/>
      <c r="DB9" s="9"/>
      <c r="DC9" s="9"/>
      <c r="DD9" s="9"/>
      <c r="DE9" s="9"/>
      <c r="DF9" s="9"/>
      <c r="DG9" s="9"/>
      <c r="DH9" s="9"/>
      <c r="DI9" s="9"/>
      <c r="DJ9" s="9"/>
      <c r="DK9" s="9"/>
      <c r="DL9" s="9"/>
      <c r="DM9" s="9"/>
      <c r="DN9" s="9"/>
      <c r="DO9" s="9"/>
      <c r="DP9" s="9"/>
      <c r="DQ9" s="9"/>
      <c r="DR9" s="9"/>
      <c r="DS9" s="9"/>
      <c r="DT9" s="9"/>
    </row>
    <row r="10" spans="1:124" x14ac:dyDescent="0.25">
      <c r="B10" s="38" t="s">
        <v>96</v>
      </c>
      <c r="C10" s="2">
        <v>0</v>
      </c>
      <c r="D10" s="2">
        <v>0</v>
      </c>
      <c r="E10" s="2">
        <v>0</v>
      </c>
      <c r="F10" s="2">
        <v>0</v>
      </c>
      <c r="G10" s="2">
        <v>0</v>
      </c>
      <c r="H10" s="4">
        <v>0</v>
      </c>
      <c r="I10" s="3">
        <v>0</v>
      </c>
      <c r="J10" s="3">
        <v>0</v>
      </c>
      <c r="K10" s="3">
        <v>1</v>
      </c>
      <c r="L10" s="3">
        <v>4</v>
      </c>
      <c r="M10" s="3">
        <v>4</v>
      </c>
      <c r="N10" s="3">
        <v>2</v>
      </c>
      <c r="O10" s="3">
        <v>0</v>
      </c>
      <c r="P10" s="3">
        <v>2</v>
      </c>
      <c r="Q10" s="38">
        <v>13</v>
      </c>
      <c r="T10" s="38">
        <v>0.5</v>
      </c>
      <c r="U10" s="2">
        <f>H5</f>
        <v>3</v>
      </c>
      <c r="V10" s="2">
        <f>H6</f>
        <v>5</v>
      </c>
      <c r="W10" s="2">
        <f>H7</f>
        <v>1</v>
      </c>
      <c r="X10" s="2">
        <f>H8</f>
        <v>5</v>
      </c>
      <c r="Y10" s="2">
        <f>H9</f>
        <v>5</v>
      </c>
      <c r="Z10" s="4">
        <f>H10</f>
        <v>0</v>
      </c>
      <c r="AA10" s="5"/>
      <c r="AB10" s="38">
        <v>0.5</v>
      </c>
      <c r="AC10" s="25">
        <f t="shared" ref="AC10:AH10" si="12">PRODUCT(U10*100*1/U19)</f>
        <v>23.076923076923077</v>
      </c>
      <c r="AD10" s="25">
        <f t="shared" si="12"/>
        <v>38.46153846153846</v>
      </c>
      <c r="AE10" s="25">
        <f t="shared" si="12"/>
        <v>7.6923076923076925</v>
      </c>
      <c r="AF10" s="25">
        <f t="shared" si="12"/>
        <v>38.46153846153846</v>
      </c>
      <c r="AG10" s="25">
        <f t="shared" si="12"/>
        <v>38.46153846153846</v>
      </c>
      <c r="AH10" s="26">
        <f t="shared" si="12"/>
        <v>0</v>
      </c>
      <c r="AJ10" s="38">
        <v>0.5</v>
      </c>
      <c r="AK10" s="25">
        <f t="shared" ref="AK10:AP10" si="13">AC5+AC6+AC7+AC8+AC9+AC10</f>
        <v>69.230769230769226</v>
      </c>
      <c r="AL10" s="25">
        <f t="shared" si="13"/>
        <v>46.153846153846153</v>
      </c>
      <c r="AM10" s="25">
        <f t="shared" si="13"/>
        <v>92.307692307692307</v>
      </c>
      <c r="AN10" s="25">
        <f t="shared" si="13"/>
        <v>53.846153846153847</v>
      </c>
      <c r="AO10" s="25">
        <f t="shared" si="13"/>
        <v>84.615384615384613</v>
      </c>
      <c r="AP10" s="26">
        <f t="shared" si="13"/>
        <v>0</v>
      </c>
      <c r="AR10" s="9"/>
      <c r="AS10" s="9" t="str">
        <f>A3</f>
        <v xml:space="preserve">Bacteroides fragilis  </v>
      </c>
      <c r="AT10" s="9"/>
      <c r="AU10" s="9"/>
      <c r="AV10" s="9"/>
      <c r="AW10" s="9"/>
      <c r="AX10" s="9"/>
      <c r="AY10" s="9"/>
      <c r="AZ10" s="9"/>
      <c r="BA10" s="9"/>
      <c r="BB10" s="9"/>
      <c r="BC10" s="9"/>
      <c r="BD10" s="9"/>
      <c r="BE10" s="9"/>
      <c r="BF10" s="9"/>
      <c r="BG10" s="9"/>
      <c r="BH10" s="9"/>
      <c r="BI10" s="9"/>
      <c r="BJ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row>
    <row r="11" spans="1:124" x14ac:dyDescent="0.25">
      <c r="T11" s="38">
        <v>1</v>
      </c>
      <c r="U11" s="2">
        <f>I5</f>
        <v>1</v>
      </c>
      <c r="V11" s="2">
        <f>I6</f>
        <v>3</v>
      </c>
      <c r="W11" s="2">
        <f>I7</f>
        <v>0</v>
      </c>
      <c r="X11" s="2">
        <f>I8</f>
        <v>4</v>
      </c>
      <c r="Y11" s="2">
        <f>I9</f>
        <v>2</v>
      </c>
      <c r="Z11" s="3">
        <f>I10</f>
        <v>0</v>
      </c>
      <c r="AA11" s="5"/>
      <c r="AB11" s="38">
        <v>1</v>
      </c>
      <c r="AC11" s="25">
        <f t="shared" ref="AC11:AH11" si="14">PRODUCT(U11*100*1/U19)</f>
        <v>7.6923076923076925</v>
      </c>
      <c r="AD11" s="25">
        <f t="shared" si="14"/>
        <v>23.076923076923077</v>
      </c>
      <c r="AE11" s="25">
        <f t="shared" si="14"/>
        <v>0</v>
      </c>
      <c r="AF11" s="25">
        <f t="shared" si="14"/>
        <v>30.76923076923077</v>
      </c>
      <c r="AG11" s="25">
        <f t="shared" si="14"/>
        <v>15.384615384615385</v>
      </c>
      <c r="AH11" s="27">
        <f t="shared" si="14"/>
        <v>0</v>
      </c>
      <c r="AJ11" s="38">
        <v>1</v>
      </c>
      <c r="AK11" s="25">
        <f t="shared" ref="AK11:AP11" si="15">AC5+AC6+AC7+AC8+AC9+AC10+AC11</f>
        <v>76.92307692307692</v>
      </c>
      <c r="AL11" s="25">
        <f t="shared" si="15"/>
        <v>69.230769230769226</v>
      </c>
      <c r="AM11" s="25">
        <f t="shared" si="15"/>
        <v>92.307692307692307</v>
      </c>
      <c r="AN11" s="25">
        <f t="shared" si="15"/>
        <v>84.615384615384613</v>
      </c>
      <c r="AO11" s="25">
        <f t="shared" si="15"/>
        <v>100</v>
      </c>
      <c r="AP11" s="27">
        <f t="shared" si="15"/>
        <v>0</v>
      </c>
      <c r="AR11" s="9"/>
      <c r="AS11" s="9"/>
      <c r="AT11" s="9"/>
      <c r="AU11" s="9"/>
      <c r="AV11" s="9"/>
      <c r="AW11" s="9"/>
      <c r="AX11" s="9"/>
      <c r="AY11" s="9"/>
      <c r="AZ11" s="9"/>
      <c r="BA11" s="9"/>
      <c r="BB11" s="9"/>
      <c r="BC11" s="9"/>
      <c r="BD11" s="9"/>
      <c r="BE11" s="9"/>
      <c r="BF11" s="9"/>
      <c r="BG11" s="9"/>
      <c r="BH11" s="9"/>
      <c r="BI11" s="9"/>
      <c r="BJ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row>
    <row r="12" spans="1:124" x14ac:dyDescent="0.25">
      <c r="T12" s="38">
        <v>2</v>
      </c>
      <c r="U12" s="2">
        <f>J5</f>
        <v>0</v>
      </c>
      <c r="V12" s="2">
        <f>J6</f>
        <v>3</v>
      </c>
      <c r="W12" s="2">
        <f>J7</f>
        <v>1</v>
      </c>
      <c r="X12" s="2">
        <f>J8</f>
        <v>1</v>
      </c>
      <c r="Y12" s="2">
        <f>J9</f>
        <v>0</v>
      </c>
      <c r="Z12" s="3">
        <f>J10</f>
        <v>0</v>
      </c>
      <c r="AA12" s="5"/>
      <c r="AB12" s="38">
        <v>2</v>
      </c>
      <c r="AC12" s="25">
        <f t="shared" ref="AC12:AH12" si="16">PRODUCT(U12*100*1/U19)</f>
        <v>0</v>
      </c>
      <c r="AD12" s="25">
        <f t="shared" si="16"/>
        <v>23.076923076923077</v>
      </c>
      <c r="AE12" s="25">
        <f t="shared" si="16"/>
        <v>7.6923076923076925</v>
      </c>
      <c r="AF12" s="25">
        <f t="shared" si="16"/>
        <v>7.6923076923076925</v>
      </c>
      <c r="AG12" s="25">
        <f t="shared" si="16"/>
        <v>0</v>
      </c>
      <c r="AH12" s="27">
        <f t="shared" si="16"/>
        <v>0</v>
      </c>
      <c r="AJ12" s="38">
        <v>2</v>
      </c>
      <c r="AK12" s="25">
        <f t="shared" ref="AK12:AP12" si="17">AC5+AC6+AC7+AC8+AC9+AC10+AC11+AC12</f>
        <v>76.92307692307692</v>
      </c>
      <c r="AL12" s="25">
        <f t="shared" si="17"/>
        <v>92.307692307692307</v>
      </c>
      <c r="AM12" s="25">
        <f t="shared" si="17"/>
        <v>100</v>
      </c>
      <c r="AN12" s="25">
        <f t="shared" si="17"/>
        <v>92.307692307692307</v>
      </c>
      <c r="AO12" s="25">
        <f t="shared" si="17"/>
        <v>100</v>
      </c>
      <c r="AP12" s="27">
        <f t="shared" si="17"/>
        <v>0</v>
      </c>
      <c r="AR12" s="9"/>
      <c r="AS12" s="9"/>
      <c r="AT12" s="9"/>
      <c r="AU12" s="9"/>
      <c r="AV12" s="9"/>
      <c r="AW12" s="9"/>
      <c r="AX12" s="9"/>
      <c r="AY12" s="9"/>
      <c r="AZ12" s="9"/>
      <c r="BA12" s="9"/>
      <c r="BB12" s="9"/>
      <c r="BC12" s="9"/>
      <c r="BD12" s="9"/>
      <c r="BE12" s="9"/>
      <c r="BF12" s="9"/>
      <c r="BG12" s="9"/>
      <c r="BH12" s="9"/>
      <c r="BI12" s="9"/>
      <c r="BJ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row>
    <row r="13" spans="1:124" x14ac:dyDescent="0.25">
      <c r="T13" s="38">
        <v>4</v>
      </c>
      <c r="U13" s="2">
        <f>K5</f>
        <v>2</v>
      </c>
      <c r="V13" s="2">
        <f>K6</f>
        <v>0</v>
      </c>
      <c r="W13" s="4">
        <f>K7</f>
        <v>0</v>
      </c>
      <c r="X13" s="2">
        <f>K8</f>
        <v>0</v>
      </c>
      <c r="Y13" s="2">
        <f>K9</f>
        <v>0</v>
      </c>
      <c r="Z13" s="3">
        <f>K10</f>
        <v>1</v>
      </c>
      <c r="AA13" s="5"/>
      <c r="AB13" s="38">
        <v>4</v>
      </c>
      <c r="AC13" s="25">
        <f t="shared" ref="AC13:AH13" si="18">PRODUCT(U13*100*1/U19)</f>
        <v>15.384615384615385</v>
      </c>
      <c r="AD13" s="25">
        <f t="shared" si="18"/>
        <v>0</v>
      </c>
      <c r="AE13" s="26">
        <f t="shared" si="18"/>
        <v>0</v>
      </c>
      <c r="AF13" s="25">
        <f t="shared" si="18"/>
        <v>0</v>
      </c>
      <c r="AG13" s="25">
        <f t="shared" si="18"/>
        <v>0</v>
      </c>
      <c r="AH13" s="27">
        <f t="shared" si="18"/>
        <v>7.6923076923076925</v>
      </c>
      <c r="AJ13" s="38">
        <v>4</v>
      </c>
      <c r="AK13" s="25">
        <f t="shared" ref="AK13:AP13" si="19">AC5+AC6+AC7+AC8+AC9+AC10+AC11+AC12+AC13</f>
        <v>92.307692307692307</v>
      </c>
      <c r="AL13" s="25">
        <f t="shared" si="19"/>
        <v>92.307692307692307</v>
      </c>
      <c r="AM13" s="26">
        <f t="shared" si="19"/>
        <v>100</v>
      </c>
      <c r="AN13" s="25">
        <f t="shared" si="19"/>
        <v>92.307692307692307</v>
      </c>
      <c r="AO13" s="25">
        <f t="shared" si="19"/>
        <v>100</v>
      </c>
      <c r="AP13" s="27">
        <f t="shared" si="19"/>
        <v>7.6923076923076925</v>
      </c>
      <c r="AR13" s="9"/>
      <c r="AS13" s="9"/>
      <c r="AT13" s="9"/>
      <c r="AU13" s="9"/>
      <c r="AV13" s="9"/>
      <c r="AW13" s="9"/>
      <c r="AX13" s="9"/>
      <c r="AY13" s="9"/>
      <c r="AZ13" s="9"/>
      <c r="BA13" s="9"/>
      <c r="BB13" s="9"/>
      <c r="BC13" s="9"/>
      <c r="BD13" s="9"/>
      <c r="BE13" s="9"/>
      <c r="BF13" s="9"/>
      <c r="BG13" s="9"/>
      <c r="BH13" s="9"/>
      <c r="BI13" s="9"/>
      <c r="BJ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row>
    <row r="14" spans="1:124" x14ac:dyDescent="0.25">
      <c r="T14" s="38">
        <v>8</v>
      </c>
      <c r="U14" s="4">
        <f>L5</f>
        <v>1</v>
      </c>
      <c r="V14" s="2">
        <f>L6</f>
        <v>1</v>
      </c>
      <c r="W14" s="3">
        <f>L7</f>
        <v>0</v>
      </c>
      <c r="X14" s="3">
        <f>L8</f>
        <v>0</v>
      </c>
      <c r="Y14" s="3">
        <f>L9</f>
        <v>0</v>
      </c>
      <c r="Z14" s="3">
        <f>L10</f>
        <v>4</v>
      </c>
      <c r="AA14" s="7"/>
      <c r="AB14" s="38">
        <v>8</v>
      </c>
      <c r="AC14" s="26">
        <f t="shared" ref="AC14:AH14" si="20">PRODUCT(U14*100*1/U19)</f>
        <v>7.6923076923076925</v>
      </c>
      <c r="AD14" s="25">
        <f t="shared" si="20"/>
        <v>7.6923076923076925</v>
      </c>
      <c r="AE14" s="27">
        <f t="shared" si="20"/>
        <v>0</v>
      </c>
      <c r="AF14" s="27">
        <f t="shared" si="20"/>
        <v>0</v>
      </c>
      <c r="AG14" s="27">
        <f t="shared" si="20"/>
        <v>0</v>
      </c>
      <c r="AH14" s="27">
        <f t="shared" si="20"/>
        <v>30.76923076923077</v>
      </c>
      <c r="AJ14" s="38">
        <v>8</v>
      </c>
      <c r="AK14" s="26">
        <f t="shared" ref="AK14:AP14" si="21">AC5+AC6+AC7+AC8+AC9+AC10+AC11+AC12+AC13+AC14</f>
        <v>100</v>
      </c>
      <c r="AL14" s="25">
        <f t="shared" si="21"/>
        <v>100</v>
      </c>
      <c r="AM14" s="27">
        <f t="shared" si="21"/>
        <v>100</v>
      </c>
      <c r="AN14" s="27">
        <f t="shared" si="21"/>
        <v>92.307692307692307</v>
      </c>
      <c r="AO14" s="27">
        <f t="shared" si="21"/>
        <v>100</v>
      </c>
      <c r="AP14" s="27">
        <f t="shared" si="21"/>
        <v>38.46153846153846</v>
      </c>
      <c r="AR14" s="9"/>
      <c r="AS14" s="9"/>
      <c r="AT14" s="9"/>
      <c r="AU14" s="9"/>
      <c r="AV14" s="9"/>
      <c r="AW14" s="9"/>
      <c r="AX14" s="9"/>
      <c r="AY14" s="9"/>
      <c r="AZ14" s="9"/>
      <c r="BA14" s="9"/>
      <c r="BB14" s="9"/>
      <c r="BC14" s="9"/>
      <c r="BD14" s="9"/>
      <c r="BE14" s="9"/>
      <c r="BF14" s="9"/>
      <c r="BG14" s="9"/>
      <c r="BH14" s="9"/>
      <c r="BI14" s="9"/>
      <c r="BJ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row>
    <row r="15" spans="1:124" x14ac:dyDescent="0.25">
      <c r="T15" s="38">
        <v>16</v>
      </c>
      <c r="U15" s="3">
        <f>M5</f>
        <v>0</v>
      </c>
      <c r="V15" s="4">
        <f>M6</f>
        <v>0</v>
      </c>
      <c r="W15" s="3">
        <f>M7</f>
        <v>0</v>
      </c>
      <c r="X15" s="3">
        <f>M8</f>
        <v>0</v>
      </c>
      <c r="Y15" s="3">
        <f>M9</f>
        <v>0</v>
      </c>
      <c r="Z15" s="3">
        <f>M10</f>
        <v>4</v>
      </c>
      <c r="AA15" s="7"/>
      <c r="AB15" s="38">
        <v>16</v>
      </c>
      <c r="AC15" s="27">
        <f t="shared" ref="AC15:AH15" si="22">PRODUCT(U15*100*1/U19)</f>
        <v>0</v>
      </c>
      <c r="AD15" s="26">
        <f t="shared" si="22"/>
        <v>0</v>
      </c>
      <c r="AE15" s="27">
        <f t="shared" si="22"/>
        <v>0</v>
      </c>
      <c r="AF15" s="27">
        <f t="shared" si="22"/>
        <v>0</v>
      </c>
      <c r="AG15" s="27">
        <f t="shared" si="22"/>
        <v>0</v>
      </c>
      <c r="AH15" s="27">
        <f t="shared" si="22"/>
        <v>30.76923076923077</v>
      </c>
      <c r="AJ15" s="38">
        <v>16</v>
      </c>
      <c r="AK15" s="27">
        <f t="shared" ref="AK15:AP15" si="23">AC5+AC6+AC7+AC8+AC9+AC10+AC11+AC12+AC13+AC14+AC15</f>
        <v>100</v>
      </c>
      <c r="AL15" s="26">
        <f t="shared" si="23"/>
        <v>100</v>
      </c>
      <c r="AM15" s="27">
        <f t="shared" si="23"/>
        <v>100</v>
      </c>
      <c r="AN15" s="27">
        <f t="shared" si="23"/>
        <v>92.307692307692307</v>
      </c>
      <c r="AO15" s="27">
        <f t="shared" si="23"/>
        <v>100</v>
      </c>
      <c r="AP15" s="27">
        <f t="shared" si="23"/>
        <v>69.230769230769226</v>
      </c>
      <c r="AR15" s="9"/>
      <c r="AS15" s="9"/>
      <c r="AT15" s="9"/>
      <c r="AU15" s="9"/>
      <c r="AV15" s="9"/>
      <c r="AW15" s="9"/>
      <c r="AX15" s="9"/>
      <c r="AY15" s="9"/>
      <c r="AZ15" s="9"/>
      <c r="BA15" s="9"/>
      <c r="BB15" s="9"/>
      <c r="BC15" s="9"/>
      <c r="BD15" s="9"/>
      <c r="BE15" s="9"/>
      <c r="BF15" s="9"/>
      <c r="BG15" s="9"/>
      <c r="BH15" s="9"/>
      <c r="BI15" s="9"/>
      <c r="BJ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row>
    <row r="16" spans="1:124" x14ac:dyDescent="0.25">
      <c r="T16" s="38">
        <v>32</v>
      </c>
      <c r="U16" s="3">
        <f>N5</f>
        <v>0</v>
      </c>
      <c r="V16" s="3">
        <f>N6</f>
        <v>0</v>
      </c>
      <c r="W16" s="3">
        <f>N7</f>
        <v>0</v>
      </c>
      <c r="X16" s="3">
        <f>N8</f>
        <v>0</v>
      </c>
      <c r="Y16" s="3">
        <f>N9</f>
        <v>0</v>
      </c>
      <c r="Z16" s="3">
        <f>N10</f>
        <v>2</v>
      </c>
      <c r="AA16" s="7"/>
      <c r="AB16" s="38">
        <v>32</v>
      </c>
      <c r="AC16" s="27">
        <f t="shared" ref="AC16:AH16" si="24">PRODUCT(U16*100*1/U19)</f>
        <v>0</v>
      </c>
      <c r="AD16" s="27">
        <f t="shared" si="24"/>
        <v>0</v>
      </c>
      <c r="AE16" s="27">
        <f t="shared" si="24"/>
        <v>0</v>
      </c>
      <c r="AF16" s="27">
        <f t="shared" si="24"/>
        <v>0</v>
      </c>
      <c r="AG16" s="27">
        <f t="shared" si="24"/>
        <v>0</v>
      </c>
      <c r="AH16" s="27">
        <f t="shared" si="24"/>
        <v>15.384615384615385</v>
      </c>
      <c r="AJ16" s="38">
        <v>32</v>
      </c>
      <c r="AK16" s="27">
        <f t="shared" ref="AK16:AP16" si="25">AC5+AC6+AC7+AC8+AC9+AC10+AC11+AC12+AC13+AC14+AC15+AC16</f>
        <v>100</v>
      </c>
      <c r="AL16" s="27">
        <f t="shared" si="25"/>
        <v>100</v>
      </c>
      <c r="AM16" s="27">
        <f t="shared" si="25"/>
        <v>100</v>
      </c>
      <c r="AN16" s="27">
        <f t="shared" si="25"/>
        <v>92.307692307692307</v>
      </c>
      <c r="AO16" s="27">
        <f t="shared" si="25"/>
        <v>100</v>
      </c>
      <c r="AP16" s="27">
        <f t="shared" si="25"/>
        <v>84.615384615384613</v>
      </c>
      <c r="AR16" s="9"/>
      <c r="AS16" s="9"/>
      <c r="AT16" s="9"/>
      <c r="AV16" s="9"/>
      <c r="AW16" s="9"/>
      <c r="AX16" s="9"/>
      <c r="AY16" s="9"/>
      <c r="AZ16" s="9"/>
      <c r="BA16" s="9"/>
      <c r="BB16" s="9"/>
      <c r="BC16" s="9"/>
      <c r="BD16" s="9"/>
      <c r="BE16" s="9"/>
      <c r="BF16" s="9"/>
      <c r="BG16" s="9"/>
      <c r="BH16" s="9"/>
      <c r="BI16" s="9"/>
      <c r="BJ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row>
    <row r="17" spans="20:194" x14ac:dyDescent="0.25">
      <c r="T17" s="38">
        <v>64</v>
      </c>
      <c r="U17" s="3">
        <f>O5</f>
        <v>0</v>
      </c>
      <c r="V17" s="3">
        <f>O6</f>
        <v>0</v>
      </c>
      <c r="W17" s="3">
        <f>O7</f>
        <v>0</v>
      </c>
      <c r="X17" s="3">
        <f>O8</f>
        <v>0</v>
      </c>
      <c r="Y17" s="3">
        <f>O9</f>
        <v>0</v>
      </c>
      <c r="Z17" s="3">
        <f>O10</f>
        <v>0</v>
      </c>
      <c r="AA17" s="7"/>
      <c r="AB17" s="38">
        <v>64</v>
      </c>
      <c r="AC17" s="27">
        <f t="shared" ref="AC17:AH17" si="26">PRODUCT(U17*100*1/U19)</f>
        <v>0</v>
      </c>
      <c r="AD17" s="27">
        <f t="shared" si="26"/>
        <v>0</v>
      </c>
      <c r="AE17" s="27">
        <f t="shared" si="26"/>
        <v>0</v>
      </c>
      <c r="AF17" s="27">
        <f t="shared" si="26"/>
        <v>0</v>
      </c>
      <c r="AG17" s="27">
        <f t="shared" si="26"/>
        <v>0</v>
      </c>
      <c r="AH17" s="27">
        <f t="shared" si="26"/>
        <v>0</v>
      </c>
      <c r="AJ17" s="38">
        <v>64</v>
      </c>
      <c r="AK17" s="27">
        <f t="shared" ref="AK17:AP17" si="27">AC5+AC6+AC7+AC8+AC9+AC10+AC11+AC12+AC13+AC14+AC15+AC16+AC17</f>
        <v>100</v>
      </c>
      <c r="AL17" s="27">
        <f t="shared" si="27"/>
        <v>100</v>
      </c>
      <c r="AM17" s="27">
        <f t="shared" si="27"/>
        <v>100</v>
      </c>
      <c r="AN17" s="27">
        <f t="shared" si="27"/>
        <v>92.307692307692307</v>
      </c>
      <c r="AO17" s="27">
        <f t="shared" si="27"/>
        <v>100</v>
      </c>
      <c r="AP17" s="27">
        <f t="shared" si="27"/>
        <v>84.615384615384613</v>
      </c>
      <c r="AR17" s="9"/>
      <c r="AS17" s="9"/>
      <c r="AT17" s="9"/>
      <c r="AV17" s="9"/>
      <c r="AW17" s="9"/>
      <c r="AX17" s="9"/>
      <c r="AY17" s="9"/>
      <c r="AZ17" s="9"/>
      <c r="BA17" s="9"/>
      <c r="BB17" s="9"/>
      <c r="BC17" s="9"/>
      <c r="BD17" s="9"/>
      <c r="BE17" s="9"/>
      <c r="BF17" s="9"/>
      <c r="BG17" s="9"/>
      <c r="BH17" s="9"/>
      <c r="BI17" s="9"/>
      <c r="BJ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row>
    <row r="18" spans="20:194" x14ac:dyDescent="0.25">
      <c r="T18" s="38">
        <v>128</v>
      </c>
      <c r="U18" s="3">
        <f>P5</f>
        <v>0</v>
      </c>
      <c r="V18" s="3">
        <f>P6</f>
        <v>0</v>
      </c>
      <c r="W18" s="3">
        <f>P7</f>
        <v>0</v>
      </c>
      <c r="X18" s="3">
        <f>P8</f>
        <v>1</v>
      </c>
      <c r="Y18" s="3">
        <f>P9</f>
        <v>0</v>
      </c>
      <c r="Z18" s="3">
        <f>P10</f>
        <v>2</v>
      </c>
      <c r="AA18" s="7"/>
      <c r="AB18" s="38">
        <v>128</v>
      </c>
      <c r="AC18" s="27">
        <f t="shared" ref="AC18:AH18" si="28">PRODUCT(U18*100*1/U19)</f>
        <v>0</v>
      </c>
      <c r="AD18" s="27">
        <f t="shared" si="28"/>
        <v>0</v>
      </c>
      <c r="AE18" s="27">
        <f t="shared" si="28"/>
        <v>0</v>
      </c>
      <c r="AF18" s="27">
        <f t="shared" si="28"/>
        <v>7.6923076923076925</v>
      </c>
      <c r="AG18" s="27">
        <f t="shared" si="28"/>
        <v>0</v>
      </c>
      <c r="AH18" s="27">
        <f t="shared" si="28"/>
        <v>15.384615384615385</v>
      </c>
      <c r="AJ18" s="38">
        <v>128</v>
      </c>
      <c r="AK18" s="27">
        <f t="shared" ref="AK18:AP18" si="29">AC5+AC6+AC7+AC8+AC9+AC10+AC11+AC12+AC13+AC14+AC15+AC16+AC17+AC18</f>
        <v>100</v>
      </c>
      <c r="AL18" s="27">
        <f t="shared" si="29"/>
        <v>100</v>
      </c>
      <c r="AM18" s="27">
        <f t="shared" si="29"/>
        <v>100</v>
      </c>
      <c r="AN18" s="27">
        <f t="shared" si="29"/>
        <v>100</v>
      </c>
      <c r="AO18" s="27">
        <f t="shared" si="29"/>
        <v>100</v>
      </c>
      <c r="AP18" s="27">
        <f t="shared" si="29"/>
        <v>100</v>
      </c>
      <c r="AR18" s="9"/>
      <c r="AS18" s="9"/>
      <c r="AT18" s="9"/>
      <c r="AV18" s="9"/>
      <c r="AW18" s="9"/>
      <c r="AX18" s="9"/>
      <c r="AY18" s="9"/>
      <c r="AZ18" s="9"/>
      <c r="BA18" s="9"/>
      <c r="BB18" s="9"/>
      <c r="BC18" s="9"/>
      <c r="BD18" s="9"/>
      <c r="BE18" s="9"/>
      <c r="BF18" s="9"/>
      <c r="BG18" s="9"/>
      <c r="BH18" s="9"/>
      <c r="BI18" s="9"/>
      <c r="BJ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row>
    <row r="19" spans="20:194" x14ac:dyDescent="0.25">
      <c r="T19" s="38" t="s">
        <v>1</v>
      </c>
      <c r="U19" s="38">
        <f>Q5</f>
        <v>13</v>
      </c>
      <c r="V19" s="38">
        <f>Q6</f>
        <v>13</v>
      </c>
      <c r="W19" s="38">
        <f>Q7</f>
        <v>13</v>
      </c>
      <c r="X19" s="38">
        <f>Q8</f>
        <v>13</v>
      </c>
      <c r="Y19" s="38">
        <f>Q9</f>
        <v>13</v>
      </c>
      <c r="Z19" s="38">
        <f>Q10</f>
        <v>13</v>
      </c>
      <c r="AA19" s="7"/>
      <c r="AB19" s="38" t="s">
        <v>1</v>
      </c>
      <c r="AC19" s="38">
        <f t="shared" ref="AC19:AH19" si="30">SUM(AC5:AC18)</f>
        <v>100</v>
      </c>
      <c r="AD19" s="38">
        <f t="shared" si="30"/>
        <v>100</v>
      </c>
      <c r="AE19" s="38">
        <f t="shared" si="30"/>
        <v>100</v>
      </c>
      <c r="AF19" s="38">
        <f t="shared" si="30"/>
        <v>100</v>
      </c>
      <c r="AG19" s="38">
        <f t="shared" si="30"/>
        <v>100</v>
      </c>
      <c r="AH19" s="38">
        <f t="shared" si="30"/>
        <v>100</v>
      </c>
      <c r="AK19" s="9"/>
      <c r="AL19" s="9"/>
      <c r="AM19" s="9"/>
      <c r="AO19" s="9"/>
      <c r="AP19" s="9"/>
      <c r="AQ19" s="9"/>
      <c r="AR19" s="9"/>
      <c r="AS19" s="9"/>
      <c r="AT19" s="9"/>
      <c r="AU19" s="9"/>
      <c r="AV19" s="9"/>
      <c r="AW19" s="9"/>
      <c r="AX19" s="9"/>
      <c r="AY19" s="9"/>
      <c r="AZ19" s="9"/>
      <c r="BA19" s="9"/>
      <c r="BB19" s="9"/>
      <c r="BC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row>
    <row r="20" spans="20:194" x14ac:dyDescent="0.25">
      <c r="AA20" s="7"/>
      <c r="AK20" s="9"/>
      <c r="AL20" s="9"/>
      <c r="AM20" s="9"/>
      <c r="AO20" s="9"/>
      <c r="AP20" s="9"/>
      <c r="AQ20" s="9"/>
      <c r="AR20" s="9"/>
      <c r="AS20" s="9"/>
      <c r="AT20" s="9"/>
      <c r="AU20" s="9"/>
      <c r="AV20" s="9"/>
      <c r="AW20" s="9"/>
      <c r="AX20" s="9"/>
      <c r="AY20" s="9"/>
      <c r="AZ20" s="9"/>
      <c r="BA20" s="9"/>
      <c r="BB20" s="9"/>
      <c r="BC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row>
    <row r="21" spans="20:194" x14ac:dyDescent="0.25">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row>
    <row r="22" spans="20:194" x14ac:dyDescent="0.25">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row>
    <row r="23" spans="20:194" x14ac:dyDescent="0.25">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row>
    <row r="24" spans="20:194" x14ac:dyDescent="0.25">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row>
    <row r="25" spans="20:194" x14ac:dyDescent="0.25">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row>
    <row r="26" spans="20:194" x14ac:dyDescent="0.25">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row>
    <row r="27" spans="20:194" x14ac:dyDescent="0.25">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row>
    <row r="28" spans="20:194" x14ac:dyDescent="0.25">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row>
    <row r="29" spans="20:194" x14ac:dyDescent="0.25">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row>
    <row r="30" spans="20:194" x14ac:dyDescent="0.25">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row>
    <row r="31" spans="20:194" x14ac:dyDescent="0.25">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row>
    <row r="32" spans="20:194" x14ac:dyDescent="0.25">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row>
    <row r="33" spans="169:194" x14ac:dyDescent="0.25">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row>
    <row r="34" spans="169:194" x14ac:dyDescent="0.25">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row>
    <row r="35" spans="169:194" x14ac:dyDescent="0.25">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row>
  </sheetData>
  <pageMargins left="0.7" right="0.7" top="0.78740157499999996" bottom="0.78740157499999996" header="0.3" footer="0.3"/>
  <pageSetup paperSize="9"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5"/>
  <sheetViews>
    <sheetView topLeftCell="W1" zoomScale="75" zoomScaleNormal="75" workbookViewId="0">
      <selection activeCell="P43" sqref="P43"/>
    </sheetView>
  </sheetViews>
  <sheetFormatPr baseColWidth="10" defaultRowHeight="15" x14ac:dyDescent="0.25"/>
  <cols>
    <col min="1" max="1" width="11.42578125" style="38"/>
    <col min="2" max="2" width="11.7109375" style="38" customWidth="1"/>
    <col min="3" max="18" width="8.28515625" style="38" customWidth="1"/>
    <col min="19" max="22" width="11.42578125" style="38"/>
    <col min="23" max="28" width="8.28515625" style="38" customWidth="1"/>
    <col min="29" max="30" width="11.42578125" style="38"/>
    <col min="31" max="36" width="8.28515625" style="38" customWidth="1"/>
    <col min="37" max="38" width="11.42578125" style="38"/>
    <col min="39" max="44" width="8.28515625" style="38" customWidth="1"/>
    <col min="45" max="46" width="11.42578125" style="38"/>
    <col min="47" max="47" width="2.42578125" style="38" bestFit="1" customWidth="1"/>
    <col min="48" max="48" width="9.7109375" style="38" bestFit="1" customWidth="1"/>
    <col min="49" max="49" width="6.42578125" style="38" bestFit="1" customWidth="1"/>
    <col min="50" max="50" width="6.140625" style="38" customWidth="1"/>
    <col min="51" max="51" width="7.5703125" style="38" customWidth="1"/>
    <col min="52" max="52" width="7" style="38" customWidth="1"/>
    <col min="53" max="16384" width="11.42578125" style="38"/>
  </cols>
  <sheetData>
    <row r="1" spans="1:55" x14ac:dyDescent="0.25">
      <c r="AE1" s="24"/>
      <c r="AF1" s="24"/>
      <c r="AG1" s="24"/>
      <c r="AH1" s="24"/>
      <c r="AI1" s="24"/>
      <c r="AJ1" s="24"/>
      <c r="AK1" s="24"/>
      <c r="AM1" s="24"/>
      <c r="AN1" s="24"/>
      <c r="AO1" s="24"/>
      <c r="AP1" s="24"/>
      <c r="AQ1" s="24"/>
      <c r="AR1" s="24"/>
      <c r="AS1" s="24"/>
      <c r="AT1" s="24"/>
    </row>
    <row r="2" spans="1:55" x14ac:dyDescent="0.25">
      <c r="AE2" s="24"/>
      <c r="AF2" s="24"/>
      <c r="AG2" s="24"/>
      <c r="AH2" s="24"/>
      <c r="AI2" s="24"/>
      <c r="AJ2" s="24"/>
      <c r="AK2" s="24"/>
      <c r="AM2" s="24"/>
      <c r="AN2" s="24"/>
      <c r="AO2" s="24"/>
      <c r="AP2" s="24"/>
      <c r="AQ2" s="24"/>
      <c r="AR2" s="24"/>
      <c r="AS2" s="24"/>
      <c r="AT2" s="24"/>
    </row>
    <row r="3" spans="1:55" x14ac:dyDescent="0.25">
      <c r="A3" s="38" t="s">
        <v>81</v>
      </c>
      <c r="W3" s="38" t="str">
        <f>A3</f>
        <v>Candida albicans</v>
      </c>
      <c r="AE3" s="24" t="str">
        <f>A3</f>
        <v>Candida albicans</v>
      </c>
      <c r="AF3" s="24"/>
      <c r="AG3" s="24"/>
      <c r="AH3" s="24"/>
      <c r="AI3" s="24"/>
      <c r="AJ3" s="24"/>
      <c r="AK3" s="24"/>
      <c r="AM3" s="24" t="str">
        <f>A3</f>
        <v>Candida albicans</v>
      </c>
      <c r="AN3" s="24"/>
      <c r="AO3" s="24"/>
      <c r="AP3" s="24"/>
      <c r="AQ3" s="24"/>
      <c r="AR3" s="24"/>
      <c r="AS3" s="24"/>
      <c r="AT3" s="24"/>
      <c r="AV3" s="9"/>
      <c r="AW3" s="9"/>
      <c r="AX3" s="9"/>
      <c r="AY3" s="9"/>
      <c r="AZ3" s="9"/>
      <c r="BA3" s="9"/>
      <c r="BB3" s="9"/>
      <c r="BC3" s="9"/>
    </row>
    <row r="4" spans="1:55" ht="18.75" x14ac:dyDescent="0.25">
      <c r="B4" s="38" t="s">
        <v>0</v>
      </c>
      <c r="C4" s="38">
        <v>1.5625E-2</v>
      </c>
      <c r="D4" s="38">
        <v>3.125E-2</v>
      </c>
      <c r="E4" s="38">
        <v>6.25E-2</v>
      </c>
      <c r="F4" s="38">
        <v>0.125</v>
      </c>
      <c r="G4" s="38">
        <v>0.25</v>
      </c>
      <c r="H4" s="38">
        <v>0.5</v>
      </c>
      <c r="I4" s="38">
        <v>1</v>
      </c>
      <c r="J4" s="38">
        <v>2</v>
      </c>
      <c r="K4" s="38">
        <v>4</v>
      </c>
      <c r="L4" s="38">
        <v>8</v>
      </c>
      <c r="M4" s="38">
        <v>16</v>
      </c>
      <c r="N4" s="38">
        <v>32</v>
      </c>
      <c r="O4" s="38">
        <v>64</v>
      </c>
      <c r="P4" s="38">
        <v>128</v>
      </c>
      <c r="Q4" s="38">
        <v>256</v>
      </c>
      <c r="R4" s="38">
        <v>512</v>
      </c>
      <c r="S4" s="38" t="s">
        <v>1</v>
      </c>
      <c r="V4" s="38" t="s">
        <v>0</v>
      </c>
      <c r="W4" s="38" t="str">
        <f>B5</f>
        <v>Amphotericin B</v>
      </c>
      <c r="X4" s="38" t="str">
        <f>B6</f>
        <v>Fluconazol</v>
      </c>
      <c r="Y4" s="38" t="str">
        <f>B7</f>
        <v>Posaconazol</v>
      </c>
      <c r="Z4" s="38" t="str">
        <f>B8</f>
        <v>Voriconazol</v>
      </c>
      <c r="AA4" s="38" t="str">
        <f>B9</f>
        <v>Caspofungin</v>
      </c>
      <c r="AB4" s="38" t="str">
        <f>B10</f>
        <v>Anidulafungin</v>
      </c>
      <c r="AE4" s="24" t="str">
        <f t="shared" ref="AE4:AJ4" si="0">W4</f>
        <v>Amphotericin B</v>
      </c>
      <c r="AF4" s="24" t="str">
        <f t="shared" si="0"/>
        <v>Fluconazol</v>
      </c>
      <c r="AG4" s="24" t="str">
        <f t="shared" si="0"/>
        <v>Posaconazol</v>
      </c>
      <c r="AH4" s="24" t="str">
        <f t="shared" si="0"/>
        <v>Voriconazol</v>
      </c>
      <c r="AI4" s="24" t="str">
        <f t="shared" si="0"/>
        <v>Caspofungin</v>
      </c>
      <c r="AJ4" s="24" t="str">
        <f t="shared" si="0"/>
        <v>Anidulafungin</v>
      </c>
      <c r="AM4" s="24" t="str">
        <f t="shared" ref="AM4:AR4" si="1">W4</f>
        <v>Amphotericin B</v>
      </c>
      <c r="AN4" s="24" t="str">
        <f t="shared" si="1"/>
        <v>Fluconazol</v>
      </c>
      <c r="AO4" s="24" t="str">
        <f t="shared" si="1"/>
        <v>Posaconazol</v>
      </c>
      <c r="AP4" s="24" t="str">
        <f t="shared" si="1"/>
        <v>Voriconazol</v>
      </c>
      <c r="AQ4" s="24" t="str">
        <f t="shared" si="1"/>
        <v>Caspofungin</v>
      </c>
      <c r="AR4" s="24" t="str">
        <f t="shared" si="1"/>
        <v>Anidulafungin</v>
      </c>
      <c r="AS4" s="24"/>
      <c r="AU4" s="33"/>
      <c r="AV4" s="18" t="s">
        <v>37</v>
      </c>
      <c r="AW4" s="18" t="s">
        <v>82</v>
      </c>
      <c r="AX4" s="18" t="s">
        <v>83</v>
      </c>
      <c r="AY4" s="18" t="s">
        <v>84</v>
      </c>
      <c r="AZ4" s="18" t="s">
        <v>85</v>
      </c>
      <c r="BA4" s="46" t="s">
        <v>86</v>
      </c>
    </row>
    <row r="5" spans="1:55" ht="18.75" x14ac:dyDescent="0.25">
      <c r="B5" s="38" t="s">
        <v>87</v>
      </c>
      <c r="C5" s="2">
        <v>0</v>
      </c>
      <c r="D5" s="2">
        <v>2</v>
      </c>
      <c r="E5" s="2">
        <v>2</v>
      </c>
      <c r="F5" s="2">
        <v>3</v>
      </c>
      <c r="G5" s="2">
        <v>1</v>
      </c>
      <c r="H5" s="2">
        <v>0</v>
      </c>
      <c r="I5" s="2">
        <v>0</v>
      </c>
      <c r="J5" s="3">
        <v>0</v>
      </c>
      <c r="K5" s="3">
        <v>0</v>
      </c>
      <c r="L5" s="3">
        <v>0</v>
      </c>
      <c r="M5" s="3">
        <v>0</v>
      </c>
      <c r="N5" s="3">
        <v>0</v>
      </c>
      <c r="O5" s="3">
        <v>0</v>
      </c>
      <c r="P5" s="3">
        <v>0</v>
      </c>
      <c r="Q5" s="3">
        <v>0</v>
      </c>
      <c r="R5" s="3">
        <v>0</v>
      </c>
      <c r="S5" s="38">
        <v>8</v>
      </c>
      <c r="V5" s="38">
        <v>1.5625E-2</v>
      </c>
      <c r="W5" s="25">
        <f>C5</f>
        <v>0</v>
      </c>
      <c r="X5" s="25">
        <f>C6</f>
        <v>0</v>
      </c>
      <c r="Y5" s="25">
        <f>C7</f>
        <v>0</v>
      </c>
      <c r="Z5" s="25">
        <f>C8</f>
        <v>0</v>
      </c>
      <c r="AA5" s="24">
        <f>C9</f>
        <v>0</v>
      </c>
      <c r="AB5" s="25">
        <f>C10</f>
        <v>0</v>
      </c>
      <c r="AD5" s="38">
        <v>1.5625E-2</v>
      </c>
      <c r="AE5" s="25">
        <f t="shared" ref="AE5:AJ5" si="2">PRODUCT(W5*100*1/W21)</f>
        <v>0</v>
      </c>
      <c r="AF5" s="25">
        <f t="shared" si="2"/>
        <v>0</v>
      </c>
      <c r="AG5" s="25">
        <f t="shared" si="2"/>
        <v>0</v>
      </c>
      <c r="AH5" s="25">
        <f t="shared" si="2"/>
        <v>0</v>
      </c>
      <c r="AI5" s="24">
        <f t="shared" si="2"/>
        <v>0</v>
      </c>
      <c r="AJ5" s="25">
        <f t="shared" si="2"/>
        <v>0</v>
      </c>
      <c r="AL5" s="38">
        <v>1.5625E-2</v>
      </c>
      <c r="AM5" s="25">
        <f t="shared" ref="AM5:AR5" si="3">AE5</f>
        <v>0</v>
      </c>
      <c r="AN5" s="25">
        <f t="shared" si="3"/>
        <v>0</v>
      </c>
      <c r="AO5" s="25">
        <f t="shared" si="3"/>
        <v>0</v>
      </c>
      <c r="AP5" s="25">
        <f t="shared" si="3"/>
        <v>0</v>
      </c>
      <c r="AQ5" s="24">
        <f t="shared" si="3"/>
        <v>0</v>
      </c>
      <c r="AR5" s="25">
        <f t="shared" si="3"/>
        <v>0</v>
      </c>
      <c r="AU5" s="19" t="s">
        <v>38</v>
      </c>
      <c r="AV5" s="20">
        <f t="shared" ref="AV5:BA5" si="4">W21</f>
        <v>8</v>
      </c>
      <c r="AW5" s="20">
        <f t="shared" si="4"/>
        <v>8</v>
      </c>
      <c r="AX5" s="20">
        <f t="shared" si="4"/>
        <v>8</v>
      </c>
      <c r="AY5" s="20">
        <f t="shared" si="4"/>
        <v>8</v>
      </c>
      <c r="AZ5" s="20">
        <f t="shared" si="4"/>
        <v>8</v>
      </c>
      <c r="BA5" s="20">
        <f t="shared" si="4"/>
        <v>8</v>
      </c>
    </row>
    <row r="6" spans="1:55" ht="18.75" x14ac:dyDescent="0.25">
      <c r="B6" s="38" t="s">
        <v>88</v>
      </c>
      <c r="C6" s="2">
        <v>0</v>
      </c>
      <c r="D6" s="2">
        <v>0</v>
      </c>
      <c r="E6" s="2">
        <v>0</v>
      </c>
      <c r="F6" s="2">
        <v>0</v>
      </c>
      <c r="G6" s="2">
        <v>5</v>
      </c>
      <c r="H6" s="2">
        <v>2</v>
      </c>
      <c r="I6" s="2">
        <v>0</v>
      </c>
      <c r="J6" s="2">
        <v>1</v>
      </c>
      <c r="K6" s="4">
        <v>0</v>
      </c>
      <c r="L6" s="3">
        <v>0</v>
      </c>
      <c r="M6" s="3">
        <v>0</v>
      </c>
      <c r="N6" s="3">
        <v>0</v>
      </c>
      <c r="O6" s="3">
        <v>0</v>
      </c>
      <c r="P6" s="3">
        <v>0</v>
      </c>
      <c r="Q6" s="3">
        <v>0</v>
      </c>
      <c r="R6" s="3">
        <v>0</v>
      </c>
      <c r="S6" s="38">
        <v>8</v>
      </c>
      <c r="V6" s="38">
        <v>3.125E-2</v>
      </c>
      <c r="W6" s="25">
        <f>D5</f>
        <v>2</v>
      </c>
      <c r="X6" s="25">
        <f>D6</f>
        <v>0</v>
      </c>
      <c r="Y6" s="25">
        <f>D7</f>
        <v>7</v>
      </c>
      <c r="Z6" s="25">
        <f>D8</f>
        <v>8</v>
      </c>
      <c r="AA6" s="24">
        <f>D9</f>
        <v>1</v>
      </c>
      <c r="AB6" s="25">
        <f>D10</f>
        <v>7</v>
      </c>
      <c r="AD6" s="38">
        <v>3.125E-2</v>
      </c>
      <c r="AE6" s="25">
        <f t="shared" ref="AE6:AJ6" si="5">PRODUCT(W6*100*1/W21)</f>
        <v>25</v>
      </c>
      <c r="AF6" s="25">
        <f t="shared" si="5"/>
        <v>0</v>
      </c>
      <c r="AG6" s="25">
        <f t="shared" si="5"/>
        <v>87.5</v>
      </c>
      <c r="AH6" s="25">
        <f t="shared" si="5"/>
        <v>100</v>
      </c>
      <c r="AI6" s="24">
        <f t="shared" si="5"/>
        <v>12.5</v>
      </c>
      <c r="AJ6" s="25">
        <f t="shared" si="5"/>
        <v>87.5</v>
      </c>
      <c r="AL6" s="38">
        <v>3.125E-2</v>
      </c>
      <c r="AM6" s="25">
        <f t="shared" ref="AM6:AR6" si="6">AE5+AE6</f>
        <v>25</v>
      </c>
      <c r="AN6" s="25">
        <f t="shared" si="6"/>
        <v>0</v>
      </c>
      <c r="AO6" s="25">
        <f t="shared" si="6"/>
        <v>87.5</v>
      </c>
      <c r="AP6" s="25">
        <f t="shared" si="6"/>
        <v>100</v>
      </c>
      <c r="AQ6" s="24">
        <f t="shared" si="6"/>
        <v>12.5</v>
      </c>
      <c r="AR6" s="25">
        <f t="shared" si="6"/>
        <v>87.5</v>
      </c>
      <c r="AU6" s="19" t="s">
        <v>39</v>
      </c>
      <c r="AV6" s="17">
        <f>AM11</f>
        <v>100</v>
      </c>
      <c r="AW6" s="17">
        <f>AN12</f>
        <v>100</v>
      </c>
      <c r="AX6" s="17">
        <f>AO7</f>
        <v>100</v>
      </c>
      <c r="AY6" s="17">
        <f>AP7</f>
        <v>100</v>
      </c>
      <c r="AZ6" s="17"/>
      <c r="BA6" s="17">
        <f>AR6</f>
        <v>87.5</v>
      </c>
    </row>
    <row r="7" spans="1:55" ht="18.75" x14ac:dyDescent="0.25">
      <c r="B7" s="38" t="s">
        <v>89</v>
      </c>
      <c r="C7" s="2">
        <v>0</v>
      </c>
      <c r="D7" s="2">
        <v>7</v>
      </c>
      <c r="E7" s="2">
        <v>1</v>
      </c>
      <c r="F7" s="3">
        <v>0</v>
      </c>
      <c r="G7" s="3">
        <v>0</v>
      </c>
      <c r="H7" s="3">
        <v>0</v>
      </c>
      <c r="I7" s="3">
        <v>0</v>
      </c>
      <c r="J7" s="3">
        <v>0</v>
      </c>
      <c r="K7" s="3">
        <v>0</v>
      </c>
      <c r="L7" s="3">
        <v>0</v>
      </c>
      <c r="M7" s="3">
        <v>0</v>
      </c>
      <c r="N7" s="3">
        <v>0</v>
      </c>
      <c r="O7" s="3">
        <v>0</v>
      </c>
      <c r="P7" s="3">
        <v>0</v>
      </c>
      <c r="Q7" s="3">
        <v>0</v>
      </c>
      <c r="R7" s="3">
        <v>0</v>
      </c>
      <c r="S7" s="38">
        <v>8</v>
      </c>
      <c r="V7" s="38">
        <v>6.25E-2</v>
      </c>
      <c r="W7" s="25">
        <f>E5</f>
        <v>2</v>
      </c>
      <c r="X7" s="25">
        <f>E6</f>
        <v>0</v>
      </c>
      <c r="Y7" s="25">
        <f>E7</f>
        <v>1</v>
      </c>
      <c r="Z7" s="25">
        <f>E8</f>
        <v>0</v>
      </c>
      <c r="AA7" s="24">
        <f>E9</f>
        <v>0</v>
      </c>
      <c r="AB7" s="27">
        <f>E10</f>
        <v>0</v>
      </c>
      <c r="AD7" s="38">
        <v>6.25E-2</v>
      </c>
      <c r="AE7" s="25">
        <f t="shared" ref="AE7:AJ7" si="7">PRODUCT(W7*100*1/W21)</f>
        <v>25</v>
      </c>
      <c r="AF7" s="25">
        <f t="shared" si="7"/>
        <v>0</v>
      </c>
      <c r="AG7" s="25">
        <f t="shared" si="7"/>
        <v>12.5</v>
      </c>
      <c r="AH7" s="25">
        <f t="shared" si="7"/>
        <v>0</v>
      </c>
      <c r="AI7" s="24">
        <f t="shared" si="7"/>
        <v>0</v>
      </c>
      <c r="AJ7" s="27">
        <f t="shared" si="7"/>
        <v>0</v>
      </c>
      <c r="AL7" s="38">
        <v>6.25E-2</v>
      </c>
      <c r="AM7" s="25">
        <f t="shared" ref="AM7:AR7" si="8">AE5+AE6+AE7</f>
        <v>50</v>
      </c>
      <c r="AN7" s="25">
        <f t="shared" si="8"/>
        <v>0</v>
      </c>
      <c r="AO7" s="25">
        <f t="shared" si="8"/>
        <v>100</v>
      </c>
      <c r="AP7" s="25">
        <f t="shared" si="8"/>
        <v>100</v>
      </c>
      <c r="AQ7" s="24">
        <f t="shared" si="8"/>
        <v>12.5</v>
      </c>
      <c r="AR7" s="27">
        <f t="shared" si="8"/>
        <v>87.5</v>
      </c>
      <c r="AU7" s="19" t="s">
        <v>40</v>
      </c>
      <c r="AV7" s="17"/>
      <c r="AW7" s="17">
        <f>AN13-AN12</f>
        <v>0</v>
      </c>
      <c r="AX7" s="17"/>
      <c r="AY7" s="17">
        <f>AP9-AP7</f>
        <v>0</v>
      </c>
      <c r="AZ7" s="17"/>
      <c r="BA7" s="17"/>
    </row>
    <row r="8" spans="1:55" ht="18.75" x14ac:dyDescent="0.25">
      <c r="B8" s="38" t="s">
        <v>90</v>
      </c>
      <c r="C8" s="2">
        <v>0</v>
      </c>
      <c r="D8" s="2">
        <v>8</v>
      </c>
      <c r="E8" s="2">
        <v>0</v>
      </c>
      <c r="F8" s="4">
        <v>0</v>
      </c>
      <c r="G8" s="4">
        <v>0</v>
      </c>
      <c r="H8" s="3">
        <v>0</v>
      </c>
      <c r="I8" s="3">
        <v>0</v>
      </c>
      <c r="J8" s="3">
        <v>0</v>
      </c>
      <c r="K8" s="3">
        <v>0</v>
      </c>
      <c r="L8" s="3">
        <v>0</v>
      </c>
      <c r="M8" s="3">
        <v>0</v>
      </c>
      <c r="N8" s="3">
        <v>0</v>
      </c>
      <c r="O8" s="3">
        <v>0</v>
      </c>
      <c r="P8" s="3">
        <v>0</v>
      </c>
      <c r="Q8" s="3">
        <v>0</v>
      </c>
      <c r="R8" s="3">
        <v>0</v>
      </c>
      <c r="S8" s="38">
        <v>8</v>
      </c>
      <c r="V8" s="38">
        <v>0.125</v>
      </c>
      <c r="W8" s="25">
        <f>F5</f>
        <v>3</v>
      </c>
      <c r="X8" s="25">
        <f>F6</f>
        <v>0</v>
      </c>
      <c r="Y8" s="27">
        <f>F7</f>
        <v>0</v>
      </c>
      <c r="Z8" s="26">
        <f>F8</f>
        <v>0</v>
      </c>
      <c r="AA8" s="24">
        <f>F9</f>
        <v>6</v>
      </c>
      <c r="AB8" s="27">
        <f>F10</f>
        <v>1</v>
      </c>
      <c r="AD8" s="38">
        <v>0.125</v>
      </c>
      <c r="AE8" s="25">
        <f t="shared" ref="AE8:AJ8" si="9">PRODUCT(W8*100*1/W21)</f>
        <v>37.5</v>
      </c>
      <c r="AF8" s="25">
        <f t="shared" si="9"/>
        <v>0</v>
      </c>
      <c r="AG8" s="27">
        <f t="shared" si="9"/>
        <v>0</v>
      </c>
      <c r="AH8" s="26">
        <f t="shared" si="9"/>
        <v>0</v>
      </c>
      <c r="AI8" s="24">
        <f t="shared" si="9"/>
        <v>75</v>
      </c>
      <c r="AJ8" s="27">
        <f t="shared" si="9"/>
        <v>12.5</v>
      </c>
      <c r="AL8" s="38">
        <v>0.125</v>
      </c>
      <c r="AM8" s="25">
        <f t="shared" ref="AM8:AR8" si="10">AE5+AE6+AE7+AE8</f>
        <v>87.5</v>
      </c>
      <c r="AN8" s="25">
        <f t="shared" si="10"/>
        <v>0</v>
      </c>
      <c r="AO8" s="27">
        <f t="shared" si="10"/>
        <v>100</v>
      </c>
      <c r="AP8" s="26">
        <f t="shared" si="10"/>
        <v>100</v>
      </c>
      <c r="AQ8" s="24">
        <f t="shared" si="10"/>
        <v>87.5</v>
      </c>
      <c r="AR8" s="27">
        <f t="shared" si="10"/>
        <v>100</v>
      </c>
      <c r="AU8" s="19" t="s">
        <v>41</v>
      </c>
      <c r="AV8" s="17">
        <f>AM20-AM11</f>
        <v>0</v>
      </c>
      <c r="AW8" s="17">
        <f>AN20-AN13</f>
        <v>0</v>
      </c>
      <c r="AX8" s="17">
        <f>AO20-AO7</f>
        <v>0</v>
      </c>
      <c r="AY8" s="17">
        <f>AP20-AP9</f>
        <v>0</v>
      </c>
      <c r="AZ8" s="17"/>
      <c r="BA8" s="17">
        <f>AR20-AR6</f>
        <v>12.5</v>
      </c>
    </row>
    <row r="9" spans="1:55" x14ac:dyDescent="0.25">
      <c r="B9" s="38" t="s">
        <v>91</v>
      </c>
      <c r="C9" s="38">
        <v>0</v>
      </c>
      <c r="D9" s="38">
        <v>1</v>
      </c>
      <c r="E9" s="38">
        <v>0</v>
      </c>
      <c r="F9" s="38">
        <v>6</v>
      </c>
      <c r="G9" s="38">
        <v>1</v>
      </c>
      <c r="H9" s="38">
        <v>0</v>
      </c>
      <c r="I9" s="38">
        <v>0</v>
      </c>
      <c r="J9" s="38">
        <v>0</v>
      </c>
      <c r="K9" s="38">
        <v>0</v>
      </c>
      <c r="L9" s="38">
        <v>0</v>
      </c>
      <c r="M9" s="38">
        <v>0</v>
      </c>
      <c r="N9" s="38">
        <v>0</v>
      </c>
      <c r="O9" s="38">
        <v>0</v>
      </c>
      <c r="P9" s="38">
        <v>0</v>
      </c>
      <c r="Q9" s="38">
        <v>0</v>
      </c>
      <c r="R9" s="38">
        <v>0</v>
      </c>
      <c r="S9" s="38">
        <v>8</v>
      </c>
      <c r="V9" s="38">
        <v>0.25</v>
      </c>
      <c r="W9" s="25">
        <f>G5</f>
        <v>1</v>
      </c>
      <c r="X9" s="25">
        <f>G6</f>
        <v>5</v>
      </c>
      <c r="Y9" s="27">
        <f>G7</f>
        <v>0</v>
      </c>
      <c r="Z9" s="26">
        <f>G8</f>
        <v>0</v>
      </c>
      <c r="AA9" s="24">
        <f>G9</f>
        <v>1</v>
      </c>
      <c r="AB9" s="27">
        <f>G10</f>
        <v>0</v>
      </c>
      <c r="AD9" s="38">
        <v>0.25</v>
      </c>
      <c r="AE9" s="25">
        <f t="shared" ref="AE9:AJ9" si="11">PRODUCT(W9*100*1/W21)</f>
        <v>12.5</v>
      </c>
      <c r="AF9" s="25">
        <f t="shared" si="11"/>
        <v>62.5</v>
      </c>
      <c r="AG9" s="27">
        <f t="shared" si="11"/>
        <v>0</v>
      </c>
      <c r="AH9" s="26">
        <f t="shared" si="11"/>
        <v>0</v>
      </c>
      <c r="AI9" s="24">
        <f t="shared" si="11"/>
        <v>12.5</v>
      </c>
      <c r="AJ9" s="27">
        <f t="shared" si="11"/>
        <v>0</v>
      </c>
      <c r="AL9" s="38">
        <v>0.25</v>
      </c>
      <c r="AM9" s="25">
        <f t="shared" ref="AM9:AR9" si="12">AE5+AE6+AE7+AE8+AE9</f>
        <v>100</v>
      </c>
      <c r="AN9" s="25">
        <f t="shared" si="12"/>
        <v>62.5</v>
      </c>
      <c r="AO9" s="27">
        <f t="shared" si="12"/>
        <v>100</v>
      </c>
      <c r="AP9" s="26">
        <f t="shared" si="12"/>
        <v>100</v>
      </c>
      <c r="AQ9" s="24">
        <f t="shared" si="12"/>
        <v>100</v>
      </c>
      <c r="AR9" s="27">
        <f t="shared" si="12"/>
        <v>100</v>
      </c>
      <c r="AU9" s="9"/>
      <c r="AV9" s="9"/>
      <c r="AW9" s="9"/>
      <c r="AX9" s="9"/>
      <c r="AY9" s="9"/>
      <c r="AZ9" s="9"/>
      <c r="BA9" s="9"/>
    </row>
    <row r="10" spans="1:55" x14ac:dyDescent="0.25">
      <c r="B10" s="38" t="s">
        <v>92</v>
      </c>
      <c r="C10" s="2">
        <v>0</v>
      </c>
      <c r="D10" s="2">
        <v>7</v>
      </c>
      <c r="E10" s="3">
        <v>0</v>
      </c>
      <c r="F10" s="3">
        <v>1</v>
      </c>
      <c r="G10" s="3">
        <v>0</v>
      </c>
      <c r="H10" s="3">
        <v>0</v>
      </c>
      <c r="I10" s="3">
        <v>0</v>
      </c>
      <c r="J10" s="3">
        <v>0</v>
      </c>
      <c r="K10" s="3">
        <v>0</v>
      </c>
      <c r="L10" s="3">
        <v>0</v>
      </c>
      <c r="M10" s="3">
        <v>0</v>
      </c>
      <c r="N10" s="3">
        <v>0</v>
      </c>
      <c r="O10" s="3">
        <v>0</v>
      </c>
      <c r="P10" s="3">
        <v>0</v>
      </c>
      <c r="Q10" s="3">
        <v>0</v>
      </c>
      <c r="R10" s="3">
        <v>0</v>
      </c>
      <c r="S10" s="38">
        <v>8</v>
      </c>
      <c r="V10" s="38">
        <v>0.5</v>
      </c>
      <c r="W10" s="25">
        <f>H5</f>
        <v>0</v>
      </c>
      <c r="X10" s="25">
        <f>H6</f>
        <v>2</v>
      </c>
      <c r="Y10" s="27">
        <f>H7</f>
        <v>0</v>
      </c>
      <c r="Z10" s="27">
        <f>H8</f>
        <v>0</v>
      </c>
      <c r="AA10" s="24">
        <f>H9</f>
        <v>0</v>
      </c>
      <c r="AB10" s="27">
        <f>H10</f>
        <v>0</v>
      </c>
      <c r="AD10" s="38">
        <v>0.5</v>
      </c>
      <c r="AE10" s="25">
        <f t="shared" ref="AE10:AJ10" si="13">PRODUCT(W10*100*1/W21)</f>
        <v>0</v>
      </c>
      <c r="AF10" s="25">
        <f t="shared" si="13"/>
        <v>25</v>
      </c>
      <c r="AG10" s="27">
        <f t="shared" si="13"/>
        <v>0</v>
      </c>
      <c r="AH10" s="27">
        <f t="shared" si="13"/>
        <v>0</v>
      </c>
      <c r="AI10" s="24">
        <f t="shared" si="13"/>
        <v>0</v>
      </c>
      <c r="AJ10" s="27">
        <f t="shared" si="13"/>
        <v>0</v>
      </c>
      <c r="AL10" s="38">
        <v>0.5</v>
      </c>
      <c r="AM10" s="25">
        <f t="shared" ref="AM10:AR10" si="14">AE5+AE6+AE7+AE8+AE9+AE10</f>
        <v>100</v>
      </c>
      <c r="AN10" s="25">
        <f t="shared" si="14"/>
        <v>87.5</v>
      </c>
      <c r="AO10" s="27">
        <f t="shared" si="14"/>
        <v>100</v>
      </c>
      <c r="AP10" s="27">
        <f t="shared" si="14"/>
        <v>100</v>
      </c>
      <c r="AQ10" s="24">
        <f t="shared" si="14"/>
        <v>100</v>
      </c>
      <c r="AR10" s="27">
        <f t="shared" si="14"/>
        <v>100</v>
      </c>
      <c r="AU10" s="9"/>
      <c r="AV10" s="9"/>
      <c r="AW10" s="9"/>
      <c r="AX10" s="9"/>
      <c r="AY10" s="9"/>
      <c r="AZ10" s="9"/>
      <c r="BA10" s="9"/>
    </row>
    <row r="11" spans="1:55" x14ac:dyDescent="0.25">
      <c r="V11" s="38">
        <v>1</v>
      </c>
      <c r="W11" s="25">
        <f>I5</f>
        <v>0</v>
      </c>
      <c r="X11" s="25">
        <f>I6</f>
        <v>0</v>
      </c>
      <c r="Y11" s="27">
        <f>I7</f>
        <v>0</v>
      </c>
      <c r="Z11" s="27">
        <f>I8</f>
        <v>0</v>
      </c>
      <c r="AA11" s="24">
        <f>I9</f>
        <v>0</v>
      </c>
      <c r="AB11" s="27">
        <f>I10</f>
        <v>0</v>
      </c>
      <c r="AD11" s="38">
        <v>1</v>
      </c>
      <c r="AE11" s="25">
        <f t="shared" ref="AE11:AJ11" si="15">PRODUCT(W11*100*1/W21)</f>
        <v>0</v>
      </c>
      <c r="AF11" s="25">
        <f t="shared" si="15"/>
        <v>0</v>
      </c>
      <c r="AG11" s="27">
        <f t="shared" si="15"/>
        <v>0</v>
      </c>
      <c r="AH11" s="27">
        <f t="shared" si="15"/>
        <v>0</v>
      </c>
      <c r="AI11" s="24">
        <f t="shared" si="15"/>
        <v>0</v>
      </c>
      <c r="AJ11" s="27">
        <f t="shared" si="15"/>
        <v>0</v>
      </c>
      <c r="AL11" s="38">
        <v>1</v>
      </c>
      <c r="AM11" s="25">
        <f t="shared" ref="AM11:AR11" si="16">AE5+AE6+AE7+AE8+AE9+AE10+AE11</f>
        <v>100</v>
      </c>
      <c r="AN11" s="25">
        <f t="shared" si="16"/>
        <v>87.5</v>
      </c>
      <c r="AO11" s="27">
        <f t="shared" si="16"/>
        <v>100</v>
      </c>
      <c r="AP11" s="27">
        <f t="shared" si="16"/>
        <v>100</v>
      </c>
      <c r="AQ11" s="24">
        <f t="shared" si="16"/>
        <v>100</v>
      </c>
      <c r="AR11" s="27">
        <f t="shared" si="16"/>
        <v>100</v>
      </c>
      <c r="AU11" s="9"/>
      <c r="AV11" s="9" t="str">
        <f>A3</f>
        <v>Candida albicans</v>
      </c>
      <c r="AW11" s="9"/>
      <c r="AX11" s="9"/>
      <c r="AY11" s="9"/>
      <c r="AZ11" s="9"/>
      <c r="BA11" s="9"/>
    </row>
    <row r="12" spans="1:55" x14ac:dyDescent="0.25">
      <c r="V12" s="38">
        <v>2</v>
      </c>
      <c r="W12" s="27">
        <f>J5</f>
        <v>0</v>
      </c>
      <c r="X12" s="25">
        <f>J6</f>
        <v>1</v>
      </c>
      <c r="Y12" s="27">
        <f>J7</f>
        <v>0</v>
      </c>
      <c r="Z12" s="27">
        <f>J8</f>
        <v>0</v>
      </c>
      <c r="AA12" s="24">
        <f>J9</f>
        <v>0</v>
      </c>
      <c r="AB12" s="27">
        <f>J10</f>
        <v>0</v>
      </c>
      <c r="AD12" s="38">
        <v>2</v>
      </c>
      <c r="AE12" s="27">
        <f t="shared" ref="AE12:AJ12" si="17">PRODUCT(W12*100*1/W21)</f>
        <v>0</v>
      </c>
      <c r="AF12" s="25">
        <f t="shared" si="17"/>
        <v>12.5</v>
      </c>
      <c r="AG12" s="27">
        <f t="shared" si="17"/>
        <v>0</v>
      </c>
      <c r="AH12" s="27">
        <f t="shared" si="17"/>
        <v>0</v>
      </c>
      <c r="AI12" s="24">
        <f t="shared" si="17"/>
        <v>0</v>
      </c>
      <c r="AJ12" s="27">
        <f t="shared" si="17"/>
        <v>0</v>
      </c>
      <c r="AL12" s="38">
        <v>2</v>
      </c>
      <c r="AM12" s="27">
        <f t="shared" ref="AM12:AR12" si="18">AE5+AE6+AE7+AE8+AE9+AE10+AE11+AE12</f>
        <v>100</v>
      </c>
      <c r="AN12" s="25">
        <f t="shared" si="18"/>
        <v>100</v>
      </c>
      <c r="AO12" s="27">
        <f t="shared" si="18"/>
        <v>100</v>
      </c>
      <c r="AP12" s="27">
        <f t="shared" si="18"/>
        <v>100</v>
      </c>
      <c r="AQ12" s="24">
        <f t="shared" si="18"/>
        <v>100</v>
      </c>
      <c r="AR12" s="27">
        <f t="shared" si="18"/>
        <v>100</v>
      </c>
      <c r="AU12" s="9"/>
      <c r="AV12" s="9"/>
      <c r="AW12" s="9"/>
      <c r="AX12" s="9"/>
      <c r="AY12" s="9"/>
      <c r="AZ12" s="9"/>
      <c r="BA12" s="9"/>
    </row>
    <row r="13" spans="1:55" x14ac:dyDescent="0.25">
      <c r="V13" s="38">
        <v>4</v>
      </c>
      <c r="W13" s="27">
        <f>K5</f>
        <v>0</v>
      </c>
      <c r="X13" s="26">
        <f>K6</f>
        <v>0</v>
      </c>
      <c r="Y13" s="27">
        <f>K7</f>
        <v>0</v>
      </c>
      <c r="Z13" s="27">
        <f>K8</f>
        <v>0</v>
      </c>
      <c r="AA13" s="24">
        <f>K9</f>
        <v>0</v>
      </c>
      <c r="AB13" s="27">
        <f>K10</f>
        <v>0</v>
      </c>
      <c r="AD13" s="38">
        <v>4</v>
      </c>
      <c r="AE13" s="27">
        <f t="shared" ref="AE13:AJ13" si="19">PRODUCT(W13*100*1/W21)</f>
        <v>0</v>
      </c>
      <c r="AF13" s="26">
        <f t="shared" si="19"/>
        <v>0</v>
      </c>
      <c r="AG13" s="27">
        <f t="shared" si="19"/>
        <v>0</v>
      </c>
      <c r="AH13" s="27">
        <f t="shared" si="19"/>
        <v>0</v>
      </c>
      <c r="AI13" s="24">
        <f t="shared" si="19"/>
        <v>0</v>
      </c>
      <c r="AJ13" s="27">
        <f t="shared" si="19"/>
        <v>0</v>
      </c>
      <c r="AL13" s="38">
        <v>4</v>
      </c>
      <c r="AM13" s="27">
        <f t="shared" ref="AM13:AR13" si="20">AE5+AE6+AE7+AE8+AE9+AE10+AE11+AE12+AE13</f>
        <v>100</v>
      </c>
      <c r="AN13" s="26">
        <f t="shared" si="20"/>
        <v>100</v>
      </c>
      <c r="AO13" s="27">
        <f t="shared" si="20"/>
        <v>100</v>
      </c>
      <c r="AP13" s="27">
        <f t="shared" si="20"/>
        <v>100</v>
      </c>
      <c r="AQ13" s="24">
        <f t="shared" si="20"/>
        <v>100</v>
      </c>
      <c r="AR13" s="27">
        <f t="shared" si="20"/>
        <v>100</v>
      </c>
      <c r="AU13" s="9"/>
      <c r="AV13" s="9"/>
      <c r="AW13" s="9"/>
      <c r="AX13" s="9"/>
      <c r="AY13" s="9"/>
      <c r="AZ13" s="9"/>
      <c r="BA13" s="9"/>
    </row>
    <row r="14" spans="1:55" x14ac:dyDescent="0.25">
      <c r="V14" s="38">
        <v>8</v>
      </c>
      <c r="W14" s="27">
        <f>L5</f>
        <v>0</v>
      </c>
      <c r="X14" s="27">
        <f>L6</f>
        <v>0</v>
      </c>
      <c r="Y14" s="27">
        <f>L7</f>
        <v>0</v>
      </c>
      <c r="Z14" s="27">
        <f>L8</f>
        <v>0</v>
      </c>
      <c r="AA14" s="24">
        <f>L9</f>
        <v>0</v>
      </c>
      <c r="AB14" s="27">
        <f>L10</f>
        <v>0</v>
      </c>
      <c r="AD14" s="38">
        <v>8</v>
      </c>
      <c r="AE14" s="27">
        <f t="shared" ref="AE14:AJ14" si="21">PRODUCT(W14*100*1/W21)</f>
        <v>0</v>
      </c>
      <c r="AF14" s="27">
        <f t="shared" si="21"/>
        <v>0</v>
      </c>
      <c r="AG14" s="27">
        <f t="shared" si="21"/>
        <v>0</v>
      </c>
      <c r="AH14" s="27">
        <f t="shared" si="21"/>
        <v>0</v>
      </c>
      <c r="AI14" s="24">
        <f t="shared" si="21"/>
        <v>0</v>
      </c>
      <c r="AJ14" s="27">
        <f t="shared" si="21"/>
        <v>0</v>
      </c>
      <c r="AL14" s="38">
        <v>8</v>
      </c>
      <c r="AM14" s="27">
        <f t="shared" ref="AM14:AR14" si="22">AE5+AE6+AE7+AE8+AE9+AE10+AE11+AE12+AE13+AE14</f>
        <v>100</v>
      </c>
      <c r="AN14" s="27">
        <f t="shared" si="22"/>
        <v>100</v>
      </c>
      <c r="AO14" s="27">
        <f t="shared" si="22"/>
        <v>100</v>
      </c>
      <c r="AP14" s="27">
        <f t="shared" si="22"/>
        <v>100</v>
      </c>
      <c r="AQ14" s="24">
        <f t="shared" si="22"/>
        <v>100</v>
      </c>
      <c r="AR14" s="27">
        <f t="shared" si="22"/>
        <v>100</v>
      </c>
      <c r="AU14" s="9"/>
      <c r="AV14" s="9"/>
      <c r="AW14" s="9"/>
      <c r="AX14" s="9"/>
      <c r="AY14" s="9"/>
      <c r="AZ14" s="9"/>
      <c r="BA14" s="9"/>
    </row>
    <row r="15" spans="1:55" x14ac:dyDescent="0.25">
      <c r="V15" s="38">
        <v>16</v>
      </c>
      <c r="W15" s="27">
        <f>M5</f>
        <v>0</v>
      </c>
      <c r="X15" s="27">
        <f>M6</f>
        <v>0</v>
      </c>
      <c r="Y15" s="27">
        <f>M7</f>
        <v>0</v>
      </c>
      <c r="Z15" s="27">
        <f>M8</f>
        <v>0</v>
      </c>
      <c r="AA15" s="24">
        <f>M9</f>
        <v>0</v>
      </c>
      <c r="AB15" s="27">
        <f>M10</f>
        <v>0</v>
      </c>
      <c r="AD15" s="38">
        <v>16</v>
      </c>
      <c r="AE15" s="27">
        <f t="shared" ref="AE15:AJ15" si="23">PRODUCT(W15*100*1/W21)</f>
        <v>0</v>
      </c>
      <c r="AF15" s="27">
        <f t="shared" si="23"/>
        <v>0</v>
      </c>
      <c r="AG15" s="27">
        <f t="shared" si="23"/>
        <v>0</v>
      </c>
      <c r="AH15" s="27">
        <f t="shared" si="23"/>
        <v>0</v>
      </c>
      <c r="AI15" s="24">
        <f t="shared" si="23"/>
        <v>0</v>
      </c>
      <c r="AJ15" s="27">
        <f t="shared" si="23"/>
        <v>0</v>
      </c>
      <c r="AL15" s="38">
        <v>16</v>
      </c>
      <c r="AM15" s="27">
        <f t="shared" ref="AM15:AR15" si="24">AE5+AE6+AE7+AE8+AE9+AE10+AE11+AE12+AE13+AE14+AE15</f>
        <v>100</v>
      </c>
      <c r="AN15" s="27">
        <f t="shared" si="24"/>
        <v>100</v>
      </c>
      <c r="AO15" s="27">
        <f t="shared" si="24"/>
        <v>100</v>
      </c>
      <c r="AP15" s="27">
        <f t="shared" si="24"/>
        <v>100</v>
      </c>
      <c r="AQ15" s="24">
        <f t="shared" si="24"/>
        <v>100</v>
      </c>
      <c r="AR15" s="27">
        <f t="shared" si="24"/>
        <v>100</v>
      </c>
      <c r="AU15" s="9"/>
      <c r="AV15" s="9"/>
      <c r="AW15" s="9"/>
      <c r="AX15" s="9"/>
      <c r="AY15" s="9"/>
      <c r="AZ15" s="9"/>
      <c r="BA15" s="9"/>
    </row>
    <row r="16" spans="1:55" x14ac:dyDescent="0.25">
      <c r="V16" s="38">
        <v>32</v>
      </c>
      <c r="W16" s="27">
        <f>N5</f>
        <v>0</v>
      </c>
      <c r="X16" s="27">
        <f>N6</f>
        <v>0</v>
      </c>
      <c r="Y16" s="27">
        <f>N7</f>
        <v>0</v>
      </c>
      <c r="Z16" s="27">
        <f>N8</f>
        <v>0</v>
      </c>
      <c r="AA16" s="24">
        <f>N9</f>
        <v>0</v>
      </c>
      <c r="AB16" s="27">
        <f>N10</f>
        <v>0</v>
      </c>
      <c r="AD16" s="38">
        <v>32</v>
      </c>
      <c r="AE16" s="27">
        <f t="shared" ref="AE16:AJ16" si="25">PRODUCT(W16*100*1/W21)</f>
        <v>0</v>
      </c>
      <c r="AF16" s="27">
        <f t="shared" si="25"/>
        <v>0</v>
      </c>
      <c r="AG16" s="27">
        <f t="shared" si="25"/>
        <v>0</v>
      </c>
      <c r="AH16" s="27">
        <f t="shared" si="25"/>
        <v>0</v>
      </c>
      <c r="AI16" s="24">
        <f t="shared" si="25"/>
        <v>0</v>
      </c>
      <c r="AJ16" s="27">
        <f t="shared" si="25"/>
        <v>0</v>
      </c>
      <c r="AL16" s="38">
        <v>32</v>
      </c>
      <c r="AM16" s="27">
        <f t="shared" ref="AM16:AR16" si="26">AE5+AE6+AE7+AE8+AE9+AE10+AE11+AE12+AE13+AE14+AE15+AE16</f>
        <v>100</v>
      </c>
      <c r="AN16" s="27">
        <f t="shared" si="26"/>
        <v>100</v>
      </c>
      <c r="AO16" s="27">
        <f t="shared" si="26"/>
        <v>100</v>
      </c>
      <c r="AP16" s="27">
        <f t="shared" si="26"/>
        <v>100</v>
      </c>
      <c r="AQ16" s="24">
        <f t="shared" si="26"/>
        <v>100</v>
      </c>
      <c r="AR16" s="27">
        <f t="shared" si="26"/>
        <v>100</v>
      </c>
      <c r="AU16" s="9"/>
      <c r="AV16" s="9"/>
      <c r="AW16" s="9"/>
      <c r="AX16" s="9"/>
      <c r="AY16" s="9"/>
      <c r="AZ16" s="9"/>
      <c r="BA16" s="9"/>
    </row>
    <row r="17" spans="22:55" x14ac:dyDescent="0.25">
      <c r="V17" s="38">
        <v>64</v>
      </c>
      <c r="W17" s="27">
        <f>O5</f>
        <v>0</v>
      </c>
      <c r="X17" s="27">
        <f>O6</f>
        <v>0</v>
      </c>
      <c r="Y17" s="27">
        <f>O7</f>
        <v>0</v>
      </c>
      <c r="Z17" s="27">
        <f>O8</f>
        <v>0</v>
      </c>
      <c r="AA17" s="24">
        <f>O9</f>
        <v>0</v>
      </c>
      <c r="AB17" s="27">
        <f>O10</f>
        <v>0</v>
      </c>
      <c r="AD17" s="38">
        <v>64</v>
      </c>
      <c r="AE17" s="27">
        <f t="shared" ref="AE17:AJ17" si="27">PRODUCT(W17*100*1/W21)</f>
        <v>0</v>
      </c>
      <c r="AF17" s="27">
        <f t="shared" si="27"/>
        <v>0</v>
      </c>
      <c r="AG17" s="27">
        <f t="shared" si="27"/>
        <v>0</v>
      </c>
      <c r="AH17" s="27">
        <f t="shared" si="27"/>
        <v>0</v>
      </c>
      <c r="AI17" s="24">
        <f t="shared" si="27"/>
        <v>0</v>
      </c>
      <c r="AJ17" s="27">
        <f t="shared" si="27"/>
        <v>0</v>
      </c>
      <c r="AL17" s="38">
        <v>64</v>
      </c>
      <c r="AM17" s="27">
        <f t="shared" ref="AM17:AR17" si="28">AE5+AE6+AE7+AE8+AE9+AE10+AE11+AE12+AE13+AE14+AE15+AE16+AE17</f>
        <v>100</v>
      </c>
      <c r="AN17" s="27">
        <f t="shared" si="28"/>
        <v>100</v>
      </c>
      <c r="AO17" s="27">
        <f t="shared" si="28"/>
        <v>100</v>
      </c>
      <c r="AP17" s="27">
        <f t="shared" si="28"/>
        <v>100</v>
      </c>
      <c r="AQ17" s="24">
        <f t="shared" si="28"/>
        <v>100</v>
      </c>
      <c r="AR17" s="27">
        <f t="shared" si="28"/>
        <v>100</v>
      </c>
      <c r="AU17" s="9"/>
      <c r="AV17" s="9"/>
      <c r="AW17" s="9"/>
      <c r="AX17" s="9"/>
      <c r="AY17" s="9"/>
      <c r="AZ17" s="9"/>
      <c r="BA17" s="9"/>
    </row>
    <row r="18" spans="22:55" x14ac:dyDescent="0.25">
      <c r="V18" s="38">
        <v>128</v>
      </c>
      <c r="W18" s="27">
        <f>P5</f>
        <v>0</v>
      </c>
      <c r="X18" s="27">
        <f>P6</f>
        <v>0</v>
      </c>
      <c r="Y18" s="27">
        <f>P7</f>
        <v>0</v>
      </c>
      <c r="Z18" s="27">
        <f>P8</f>
        <v>0</v>
      </c>
      <c r="AA18" s="24">
        <f>P9</f>
        <v>0</v>
      </c>
      <c r="AB18" s="27">
        <f>P10</f>
        <v>0</v>
      </c>
      <c r="AD18" s="38">
        <v>128</v>
      </c>
      <c r="AE18" s="27">
        <f t="shared" ref="AE18:AJ18" si="29">PRODUCT(W18*100*1/W21)</f>
        <v>0</v>
      </c>
      <c r="AF18" s="27">
        <f t="shared" si="29"/>
        <v>0</v>
      </c>
      <c r="AG18" s="27">
        <f t="shared" si="29"/>
        <v>0</v>
      </c>
      <c r="AH18" s="27">
        <f t="shared" si="29"/>
        <v>0</v>
      </c>
      <c r="AI18" s="24">
        <f t="shared" si="29"/>
        <v>0</v>
      </c>
      <c r="AJ18" s="27">
        <f t="shared" si="29"/>
        <v>0</v>
      </c>
      <c r="AL18" s="38">
        <v>128</v>
      </c>
      <c r="AM18" s="27">
        <f t="shared" ref="AM18:AR18" si="30">AE5+AE6+AE7+AE8+AE9+AE10+AE11+AE12+AE13+AE14+AE15+AE16+AE17+AE18</f>
        <v>100</v>
      </c>
      <c r="AN18" s="27">
        <f t="shared" si="30"/>
        <v>100</v>
      </c>
      <c r="AO18" s="27">
        <f t="shared" si="30"/>
        <v>100</v>
      </c>
      <c r="AP18" s="27">
        <f t="shared" si="30"/>
        <v>100</v>
      </c>
      <c r="AQ18" s="24">
        <f t="shared" si="30"/>
        <v>100</v>
      </c>
      <c r="AR18" s="27">
        <f t="shared" si="30"/>
        <v>100</v>
      </c>
      <c r="AU18" s="9"/>
      <c r="AV18" s="9"/>
      <c r="AW18" s="9"/>
      <c r="AX18" s="9"/>
      <c r="AY18" s="9"/>
      <c r="AZ18" s="9"/>
      <c r="BA18" s="9"/>
    </row>
    <row r="19" spans="22:55" x14ac:dyDescent="0.25">
      <c r="V19" s="38">
        <v>256</v>
      </c>
      <c r="W19" s="27">
        <f>Q5</f>
        <v>0</v>
      </c>
      <c r="X19" s="27">
        <f>Q6</f>
        <v>0</v>
      </c>
      <c r="Y19" s="27">
        <f>Q7</f>
        <v>0</v>
      </c>
      <c r="Z19" s="27">
        <f>Q8</f>
        <v>0</v>
      </c>
      <c r="AA19" s="24">
        <f>Q9</f>
        <v>0</v>
      </c>
      <c r="AB19" s="27">
        <f>Q10</f>
        <v>0</v>
      </c>
      <c r="AD19" s="38">
        <v>256</v>
      </c>
      <c r="AE19" s="27">
        <f t="shared" ref="AE19:AJ19" si="31">PRODUCT(W19*100*1/W21)</f>
        <v>0</v>
      </c>
      <c r="AF19" s="27">
        <f t="shared" si="31"/>
        <v>0</v>
      </c>
      <c r="AG19" s="27">
        <f t="shared" si="31"/>
        <v>0</v>
      </c>
      <c r="AH19" s="27">
        <f t="shared" si="31"/>
        <v>0</v>
      </c>
      <c r="AI19" s="24">
        <f t="shared" si="31"/>
        <v>0</v>
      </c>
      <c r="AJ19" s="27">
        <f t="shared" si="31"/>
        <v>0</v>
      </c>
      <c r="AL19" s="38">
        <v>256</v>
      </c>
      <c r="AM19" s="27">
        <f t="shared" ref="AM19:AR19" si="32">AE5+AE6+AE7+AE8+AE9+AE10+AE11+AE12+AE13+AE14+AE15+AE16+AE17+AE18+AE19</f>
        <v>100</v>
      </c>
      <c r="AN19" s="27">
        <f t="shared" si="32"/>
        <v>100</v>
      </c>
      <c r="AO19" s="27">
        <f t="shared" si="32"/>
        <v>100</v>
      </c>
      <c r="AP19" s="27">
        <f t="shared" si="32"/>
        <v>100</v>
      </c>
      <c r="AQ19" s="24">
        <f t="shared" si="32"/>
        <v>100</v>
      </c>
      <c r="AR19" s="27">
        <f t="shared" si="32"/>
        <v>100</v>
      </c>
      <c r="AU19" s="9"/>
      <c r="AV19" s="9"/>
      <c r="AW19" s="9"/>
      <c r="AX19" s="9"/>
      <c r="AY19" s="9"/>
      <c r="AZ19" s="9"/>
      <c r="BA19" s="9"/>
    </row>
    <row r="20" spans="22:55" x14ac:dyDescent="0.25">
      <c r="V20" s="38">
        <v>512</v>
      </c>
      <c r="W20" s="27">
        <f>R5</f>
        <v>0</v>
      </c>
      <c r="X20" s="27">
        <f>R6</f>
        <v>0</v>
      </c>
      <c r="Y20" s="27">
        <f>R7</f>
        <v>0</v>
      </c>
      <c r="Z20" s="27">
        <f>R8</f>
        <v>0</v>
      </c>
      <c r="AA20" s="24">
        <f>R9</f>
        <v>0</v>
      </c>
      <c r="AB20" s="27">
        <f>R10</f>
        <v>0</v>
      </c>
      <c r="AD20" s="38">
        <v>512</v>
      </c>
      <c r="AE20" s="27">
        <f t="shared" ref="AE20:AJ20" si="33">PRODUCT(W20*100*1/W21)</f>
        <v>0</v>
      </c>
      <c r="AF20" s="27">
        <f t="shared" si="33"/>
        <v>0</v>
      </c>
      <c r="AG20" s="27">
        <f t="shared" si="33"/>
        <v>0</v>
      </c>
      <c r="AH20" s="27">
        <f t="shared" si="33"/>
        <v>0</v>
      </c>
      <c r="AI20" s="24">
        <f t="shared" si="33"/>
        <v>0</v>
      </c>
      <c r="AJ20" s="27">
        <f t="shared" si="33"/>
        <v>0</v>
      </c>
      <c r="AL20" s="38">
        <v>512</v>
      </c>
      <c r="AM20" s="27">
        <f t="shared" ref="AM20:AR20" si="34">AE5+AE6+AE7+AE8+AE9+AE10+AE11+AE12+AE13+AE14+AE15+AE16+AE17+AE18+AE19+AE20</f>
        <v>100</v>
      </c>
      <c r="AN20" s="27">
        <f t="shared" si="34"/>
        <v>100</v>
      </c>
      <c r="AO20" s="27">
        <f t="shared" si="34"/>
        <v>100</v>
      </c>
      <c r="AP20" s="27">
        <f t="shared" si="34"/>
        <v>100</v>
      </c>
      <c r="AQ20" s="24">
        <f t="shared" si="34"/>
        <v>100</v>
      </c>
      <c r="AR20" s="27">
        <f t="shared" si="34"/>
        <v>100</v>
      </c>
      <c r="AU20" s="9"/>
      <c r="AV20" s="9"/>
      <c r="AW20" s="9"/>
      <c r="AX20" s="9"/>
      <c r="AY20" s="9"/>
      <c r="AZ20" s="9"/>
      <c r="BA20" s="9"/>
    </row>
    <row r="21" spans="22:55" x14ac:dyDescent="0.25">
      <c r="V21" s="38" t="s">
        <v>1</v>
      </c>
      <c r="W21" s="38">
        <f>S5</f>
        <v>8</v>
      </c>
      <c r="X21" s="38">
        <f>S6</f>
        <v>8</v>
      </c>
      <c r="Y21" s="38">
        <f>S7</f>
        <v>8</v>
      </c>
      <c r="Z21" s="38">
        <f>S8</f>
        <v>8</v>
      </c>
      <c r="AA21" s="38">
        <f>S9</f>
        <v>8</v>
      </c>
      <c r="AB21" s="38">
        <f>S10</f>
        <v>8</v>
      </c>
      <c r="AD21" s="38" t="s">
        <v>1</v>
      </c>
      <c r="AE21" s="24">
        <f t="shared" ref="AE21:AJ21" si="35">SUM(AE5:AE20)</f>
        <v>100</v>
      </c>
      <c r="AF21" s="24">
        <f t="shared" si="35"/>
        <v>100</v>
      </c>
      <c r="AG21" s="24">
        <f t="shared" si="35"/>
        <v>100</v>
      </c>
      <c r="AH21" s="24">
        <f t="shared" si="35"/>
        <v>100</v>
      </c>
      <c r="AI21" s="24">
        <f t="shared" si="35"/>
        <v>100</v>
      </c>
      <c r="AJ21" s="24">
        <f t="shared" si="35"/>
        <v>100</v>
      </c>
      <c r="AM21" s="24"/>
      <c r="AN21" s="24"/>
      <c r="AO21" s="24"/>
      <c r="AP21" s="24"/>
      <c r="AQ21" s="24"/>
      <c r="AR21" s="24"/>
      <c r="AS21" s="24"/>
      <c r="AV21" s="9"/>
      <c r="AW21" s="9"/>
      <c r="AX21" s="9"/>
      <c r="AY21" s="9"/>
      <c r="AZ21" s="9"/>
      <c r="BA21" s="9"/>
      <c r="BB21" s="9"/>
    </row>
    <row r="22" spans="22:55" x14ac:dyDescent="0.25">
      <c r="AE22" s="24"/>
      <c r="AF22" s="24"/>
      <c r="AG22" s="24"/>
      <c r="AH22" s="24"/>
      <c r="AI22" s="24"/>
      <c r="AJ22" s="24"/>
      <c r="AK22" s="24"/>
      <c r="AM22" s="24"/>
      <c r="AN22" s="24"/>
      <c r="AO22" s="24"/>
      <c r="AP22" s="24"/>
      <c r="AQ22" s="24"/>
      <c r="AR22" s="24"/>
      <c r="AS22" s="24"/>
      <c r="AT22" s="24"/>
      <c r="AV22" s="9"/>
      <c r="AW22" s="9"/>
      <c r="AX22" s="9"/>
      <c r="AY22" s="9"/>
      <c r="AZ22" s="9"/>
      <c r="BA22" s="9"/>
      <c r="BB22" s="9"/>
      <c r="BC22" s="9"/>
    </row>
    <row r="23" spans="22:55" x14ac:dyDescent="0.25">
      <c r="AE23" s="24"/>
      <c r="AF23" s="24"/>
      <c r="AG23" s="24"/>
      <c r="AH23" s="24"/>
      <c r="AI23" s="24"/>
      <c r="AJ23" s="24"/>
      <c r="AK23" s="24"/>
      <c r="AM23" s="24"/>
      <c r="AN23" s="24"/>
      <c r="AO23" s="24"/>
      <c r="AP23" s="24"/>
      <c r="AQ23" s="24"/>
      <c r="AR23" s="24"/>
      <c r="AS23" s="24"/>
      <c r="AT23" s="24"/>
      <c r="AV23" s="9"/>
      <c r="AW23" s="9"/>
      <c r="AX23" s="9"/>
      <c r="AY23" s="9"/>
      <c r="AZ23" s="9"/>
      <c r="BA23" s="9"/>
      <c r="BB23" s="9"/>
      <c r="BC23" s="9"/>
    </row>
    <row r="24" spans="22:55" x14ac:dyDescent="0.25">
      <c r="AE24" s="24"/>
      <c r="AF24" s="24"/>
      <c r="AG24" s="24"/>
      <c r="AH24" s="24"/>
      <c r="AI24" s="24"/>
      <c r="AJ24" s="24"/>
      <c r="AK24" s="24"/>
      <c r="AM24" s="24"/>
      <c r="AN24" s="24"/>
      <c r="AO24" s="24"/>
      <c r="AP24" s="24"/>
      <c r="AQ24" s="24"/>
      <c r="AR24" s="24"/>
      <c r="AS24" s="24"/>
      <c r="AT24" s="24"/>
      <c r="AV24" s="9"/>
      <c r="AW24" s="9"/>
      <c r="AX24" s="9"/>
      <c r="AY24" s="9"/>
      <c r="AZ24" s="9"/>
      <c r="BA24" s="9"/>
      <c r="BB24" s="9"/>
      <c r="BC24" s="9"/>
    </row>
    <row r="25" spans="22:55" x14ac:dyDescent="0.25">
      <c r="AE25" s="24"/>
      <c r="AF25" s="24"/>
      <c r="AG25" s="24"/>
      <c r="AH25" s="24"/>
      <c r="AI25" s="24"/>
      <c r="AJ25" s="24"/>
      <c r="AK25" s="24"/>
      <c r="AM25" s="24"/>
      <c r="AN25" s="24"/>
      <c r="AO25" s="24"/>
      <c r="AP25" s="24"/>
      <c r="AQ25" s="24"/>
      <c r="AR25" s="24"/>
      <c r="AS25" s="24"/>
      <c r="AT25" s="24"/>
      <c r="AV25" s="9"/>
      <c r="AW25" s="9"/>
      <c r="AX25" s="9"/>
      <c r="AY25" s="9"/>
      <c r="AZ25" s="9"/>
      <c r="BA25" s="9"/>
      <c r="BB25" s="9"/>
      <c r="BC25" s="9"/>
    </row>
    <row r="26" spans="22:55" x14ac:dyDescent="0.25">
      <c r="AE26" s="24"/>
      <c r="AF26" s="24"/>
      <c r="AG26" s="24"/>
      <c r="AH26" s="24"/>
      <c r="AI26" s="24"/>
      <c r="AJ26" s="24"/>
      <c r="AK26" s="24"/>
      <c r="AM26" s="24"/>
      <c r="AN26" s="24"/>
      <c r="AO26" s="24"/>
      <c r="AP26" s="24"/>
      <c r="AQ26" s="24"/>
      <c r="AR26" s="24"/>
      <c r="AS26" s="24"/>
      <c r="AT26" s="24"/>
      <c r="AV26" s="9"/>
      <c r="AW26" s="9"/>
      <c r="AX26" s="9"/>
      <c r="AY26" s="9"/>
      <c r="AZ26" s="9"/>
      <c r="BA26" s="9"/>
      <c r="BB26" s="9"/>
      <c r="BC26" s="9"/>
    </row>
    <row r="27" spans="22:55" x14ac:dyDescent="0.25">
      <c r="AE27" s="24"/>
      <c r="AF27" s="24"/>
      <c r="AG27" s="24"/>
      <c r="AH27" s="24"/>
      <c r="AI27" s="24"/>
      <c r="AJ27" s="24"/>
      <c r="AK27" s="24"/>
      <c r="AM27" s="24"/>
      <c r="AN27" s="24"/>
      <c r="AO27" s="24"/>
      <c r="AP27" s="24"/>
      <c r="AQ27" s="24"/>
      <c r="AR27" s="24"/>
      <c r="AS27" s="24"/>
      <c r="AT27" s="24"/>
      <c r="AV27" s="9"/>
      <c r="AW27" s="9"/>
      <c r="AX27" s="9"/>
      <c r="AY27" s="9"/>
      <c r="AZ27" s="9"/>
      <c r="BA27" s="9"/>
      <c r="BB27" s="9"/>
      <c r="BC27" s="9"/>
    </row>
    <row r="28" spans="22:55" x14ac:dyDescent="0.25">
      <c r="AE28" s="24"/>
      <c r="AF28" s="24"/>
      <c r="AG28" s="24"/>
      <c r="AH28" s="24"/>
      <c r="AI28" s="24"/>
      <c r="AJ28" s="24"/>
      <c r="AK28" s="24"/>
      <c r="AM28" s="24"/>
      <c r="AN28" s="24"/>
      <c r="AO28" s="24"/>
      <c r="AP28" s="24"/>
      <c r="AQ28" s="24"/>
      <c r="AR28" s="24"/>
      <c r="AS28" s="24"/>
      <c r="AT28" s="24"/>
      <c r="AV28" s="9"/>
      <c r="AW28" s="9"/>
      <c r="AX28" s="9"/>
      <c r="AY28" s="9"/>
      <c r="AZ28" s="9"/>
      <c r="BA28" s="9"/>
      <c r="BB28" s="9"/>
      <c r="BC28" s="9"/>
    </row>
    <row r="29" spans="22:55" x14ac:dyDescent="0.25">
      <c r="AE29" s="24"/>
      <c r="AF29" s="24"/>
      <c r="AG29" s="24"/>
      <c r="AH29" s="24"/>
      <c r="AI29" s="24"/>
      <c r="AJ29" s="24"/>
      <c r="AK29" s="24"/>
      <c r="AM29" s="24"/>
      <c r="AN29" s="24"/>
      <c r="AO29" s="24"/>
      <c r="AP29" s="24"/>
      <c r="AQ29" s="24"/>
      <c r="AR29" s="24"/>
      <c r="AS29" s="24"/>
      <c r="AT29" s="24"/>
      <c r="AV29" s="9"/>
      <c r="AW29" s="9"/>
      <c r="AX29" s="9"/>
      <c r="AY29" s="9"/>
      <c r="AZ29" s="9"/>
      <c r="BA29" s="9"/>
      <c r="BB29" s="9"/>
      <c r="BC29" s="9"/>
    </row>
    <row r="30" spans="22:55" x14ac:dyDescent="0.25">
      <c r="AE30" s="24"/>
      <c r="AF30" s="24"/>
      <c r="AG30" s="24"/>
      <c r="AH30" s="24"/>
      <c r="AI30" s="24"/>
      <c r="AJ30" s="24"/>
      <c r="AK30" s="24"/>
      <c r="AM30" s="24"/>
      <c r="AN30" s="24"/>
      <c r="AO30" s="24"/>
      <c r="AP30" s="24"/>
      <c r="AQ30" s="24"/>
      <c r="AR30" s="24"/>
      <c r="AS30" s="24"/>
      <c r="AT30" s="24"/>
      <c r="AV30" s="9"/>
      <c r="AW30" s="9"/>
      <c r="AX30" s="9"/>
      <c r="AY30" s="9"/>
      <c r="AZ30" s="9"/>
      <c r="BA30" s="9"/>
      <c r="BB30" s="9"/>
      <c r="BC30" s="9"/>
    </row>
    <row r="31" spans="22:55" x14ac:dyDescent="0.25">
      <c r="AE31" s="24"/>
      <c r="AF31" s="24"/>
      <c r="AG31" s="24"/>
      <c r="AH31" s="24"/>
      <c r="AI31" s="24"/>
      <c r="AJ31" s="24"/>
      <c r="AK31" s="24"/>
      <c r="AM31" s="24"/>
      <c r="AN31" s="24"/>
      <c r="AO31" s="24"/>
      <c r="AP31" s="24"/>
      <c r="AQ31" s="24"/>
      <c r="AR31" s="24"/>
      <c r="AS31" s="24"/>
      <c r="AT31" s="24"/>
      <c r="AV31" s="9"/>
      <c r="AW31" s="9"/>
      <c r="AX31" s="9"/>
      <c r="AY31" s="9"/>
      <c r="AZ31" s="9"/>
      <c r="BA31" s="9"/>
      <c r="BB31" s="9"/>
      <c r="BC31" s="9"/>
    </row>
    <row r="32" spans="22:55" x14ac:dyDescent="0.25">
      <c r="AE32" s="24"/>
      <c r="AF32" s="24"/>
      <c r="AG32" s="24"/>
      <c r="AH32" s="24"/>
      <c r="AI32" s="24"/>
      <c r="AJ32" s="24"/>
      <c r="AK32" s="24"/>
      <c r="AM32" s="24"/>
      <c r="AN32" s="24"/>
      <c r="AO32" s="24"/>
      <c r="AP32" s="24"/>
      <c r="AQ32" s="24"/>
      <c r="AR32" s="24"/>
      <c r="AS32" s="24"/>
      <c r="AT32" s="24"/>
      <c r="AV32" s="9"/>
      <c r="AW32" s="9"/>
      <c r="AX32" s="9"/>
      <c r="AY32" s="9"/>
      <c r="AZ32" s="9"/>
      <c r="BA32" s="9"/>
      <c r="BB32" s="9"/>
      <c r="BC32" s="9"/>
    </row>
    <row r="33" spans="31:55" x14ac:dyDescent="0.25">
      <c r="AE33" s="24"/>
      <c r="AF33" s="24"/>
      <c r="AG33" s="24"/>
      <c r="AH33" s="24"/>
      <c r="AI33" s="24"/>
      <c r="AJ33" s="24"/>
      <c r="AK33" s="24"/>
      <c r="AM33" s="24"/>
      <c r="AN33" s="24"/>
      <c r="AO33" s="24"/>
      <c r="AP33" s="24"/>
      <c r="AQ33" s="24"/>
      <c r="AR33" s="24"/>
      <c r="AS33" s="24"/>
      <c r="AT33" s="24"/>
      <c r="AV33" s="9"/>
      <c r="AW33" s="9"/>
      <c r="AX33" s="9"/>
      <c r="AY33" s="9"/>
      <c r="AZ33" s="9"/>
      <c r="BA33" s="9"/>
      <c r="BB33" s="9"/>
      <c r="BC33" s="9"/>
    </row>
    <row r="34" spans="31:55" x14ac:dyDescent="0.25">
      <c r="AE34" s="24"/>
      <c r="AF34" s="24"/>
      <c r="AG34" s="24"/>
      <c r="AH34" s="24"/>
      <c r="AI34" s="24"/>
      <c r="AJ34" s="24"/>
      <c r="AK34" s="24"/>
      <c r="AM34" s="24"/>
      <c r="AN34" s="24"/>
      <c r="AO34" s="24"/>
      <c r="AP34" s="24"/>
      <c r="AQ34" s="24"/>
      <c r="AR34" s="24"/>
      <c r="AS34" s="24"/>
      <c r="AT34" s="24"/>
      <c r="AV34" s="9"/>
      <c r="AW34" s="9"/>
      <c r="AX34" s="9"/>
      <c r="AY34" s="9"/>
      <c r="AZ34" s="9"/>
      <c r="BA34" s="9"/>
      <c r="BB34" s="9"/>
      <c r="BC34" s="9"/>
    </row>
    <row r="35" spans="31:55" x14ac:dyDescent="0.25">
      <c r="AE35" s="24"/>
      <c r="AF35" s="24"/>
      <c r="AG35" s="24"/>
      <c r="AH35" s="24"/>
      <c r="AI35" s="24"/>
      <c r="AJ35" s="24"/>
      <c r="AK35" s="24"/>
      <c r="AM35" s="24"/>
      <c r="AN35" s="24"/>
      <c r="AO35" s="24"/>
      <c r="AP35" s="24"/>
      <c r="AQ35" s="24"/>
      <c r="AR35" s="24"/>
      <c r="AS35" s="24"/>
      <c r="AT35" s="24"/>
      <c r="AV35" s="9"/>
      <c r="AW35" s="9"/>
      <c r="AX35" s="9"/>
      <c r="AY35" s="9"/>
      <c r="AZ35" s="9"/>
      <c r="BA35" s="9"/>
      <c r="BB35" s="9"/>
      <c r="BC35" s="9"/>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93"/>
  <sheetViews>
    <sheetView topLeftCell="A147" zoomScale="75" zoomScaleNormal="75" workbookViewId="0">
      <selection activeCell="Y191" sqref="Y191"/>
    </sheetView>
  </sheetViews>
  <sheetFormatPr baseColWidth="10" defaultRowHeight="15" x14ac:dyDescent="0.25"/>
  <cols>
    <col min="1" max="1" width="28.5703125" customWidth="1"/>
    <col min="2" max="2" width="21.28515625" bestFit="1" customWidth="1"/>
    <col min="3" max="19" width="8.28515625" customWidth="1"/>
    <col min="23" max="43" width="8.28515625" customWidth="1"/>
    <col min="47" max="67" width="8.28515625" customWidth="1"/>
  </cols>
  <sheetData>
    <row r="1" spans="1:118" s="1" customFormat="1" x14ac:dyDescent="0.25">
      <c r="A1" s="1" t="s">
        <v>35</v>
      </c>
      <c r="CQ1" s="9"/>
      <c r="CR1" s="9"/>
      <c r="CS1" s="9"/>
      <c r="CT1" s="9"/>
      <c r="CU1" s="9"/>
      <c r="CV1" s="9"/>
      <c r="CW1" s="9"/>
      <c r="CX1" s="9"/>
      <c r="CY1" s="9"/>
      <c r="CZ1" s="9"/>
      <c r="DA1" s="9"/>
      <c r="DB1" s="9"/>
      <c r="DC1" s="9"/>
      <c r="DD1" s="9"/>
      <c r="DE1" s="9"/>
      <c r="DF1" s="9"/>
      <c r="DG1" s="9"/>
      <c r="DH1" s="9"/>
      <c r="DI1" s="9"/>
      <c r="DJ1" s="9"/>
      <c r="DK1" s="9"/>
      <c r="DL1" s="9"/>
      <c r="DM1" s="9"/>
      <c r="DN1" s="9"/>
    </row>
    <row r="2" spans="1:118" s="38" customFormat="1" x14ac:dyDescent="0.25">
      <c r="V2" s="38" t="str">
        <f>A3</f>
        <v>Enterobacter cloacae-complex</v>
      </c>
      <c r="AT2" s="38" t="str">
        <f>A3</f>
        <v>Enterobacter cloacae-complex</v>
      </c>
      <c r="BR2" s="38" t="str">
        <f>A3</f>
        <v>Enterobacter cloacae-complex</v>
      </c>
    </row>
    <row r="3" spans="1:118" s="38" customFormat="1" ht="18.75" x14ac:dyDescent="0.25">
      <c r="A3" s="38" t="s">
        <v>102</v>
      </c>
      <c r="B3" s="38" t="s">
        <v>0</v>
      </c>
      <c r="C3" s="38">
        <v>1.5625E-2</v>
      </c>
      <c r="D3" s="38">
        <v>3.125E-2</v>
      </c>
      <c r="E3" s="38">
        <v>6.25E-2</v>
      </c>
      <c r="F3" s="38">
        <v>0.125</v>
      </c>
      <c r="G3" s="38">
        <v>0.25</v>
      </c>
      <c r="H3" s="38">
        <v>0.5</v>
      </c>
      <c r="I3" s="38">
        <v>1</v>
      </c>
      <c r="J3" s="38">
        <v>2</v>
      </c>
      <c r="K3" s="38">
        <v>4</v>
      </c>
      <c r="L3" s="38">
        <v>8</v>
      </c>
      <c r="M3" s="38">
        <v>16</v>
      </c>
      <c r="N3" s="38">
        <v>32</v>
      </c>
      <c r="O3" s="38">
        <v>64</v>
      </c>
      <c r="P3" s="38">
        <v>128</v>
      </c>
      <c r="Q3" s="38">
        <v>256</v>
      </c>
      <c r="R3" s="38">
        <v>512</v>
      </c>
      <c r="S3" s="38" t="s">
        <v>1</v>
      </c>
      <c r="V3" s="38" t="s">
        <v>0</v>
      </c>
      <c r="W3" s="38" t="str">
        <f>B4</f>
        <v>Ampicillin</v>
      </c>
      <c r="X3" s="38" t="str">
        <f>B5</f>
        <v>Ampicillin/ Sulbactam</v>
      </c>
      <c r="Y3" s="38" t="str">
        <f>B6</f>
        <v>Piperacillin</v>
      </c>
      <c r="Z3" s="38" t="str">
        <f>B7</f>
        <v>Piperacillin/ Tazobactam</v>
      </c>
      <c r="AA3" s="38" t="str">
        <f>B8</f>
        <v>Aztreonam</v>
      </c>
      <c r="AB3" s="38" t="str">
        <f>B9</f>
        <v>Cefotaxim</v>
      </c>
      <c r="AC3" s="38" t="str">
        <f>B10</f>
        <v>Ceftazidim</v>
      </c>
      <c r="AD3" s="38" t="str">
        <f>B11</f>
        <v>Cefuroxim</v>
      </c>
      <c r="AE3" s="38" t="str">
        <f>B12</f>
        <v>Imipenem</v>
      </c>
      <c r="AF3" s="38" t="str">
        <f>B13</f>
        <v>Meropenem</v>
      </c>
      <c r="AG3" s="38" t="str">
        <f>B14</f>
        <v>Colistin</v>
      </c>
      <c r="AH3" s="38" t="str">
        <f>B15</f>
        <v>Amikacin</v>
      </c>
      <c r="AI3" s="38" t="str">
        <f>B16</f>
        <v>Gentamicin</v>
      </c>
      <c r="AJ3" s="38" t="str">
        <f>B17</f>
        <v>Tobramycin</v>
      </c>
      <c r="AK3" s="38" t="str">
        <f>B18</f>
        <v>Fosfomycin</v>
      </c>
      <c r="AL3" s="38" t="str">
        <f>B19</f>
        <v>Cotrimoxazol</v>
      </c>
      <c r="AM3" s="38" t="str">
        <f>B20</f>
        <v>Ciprofloxacin</v>
      </c>
      <c r="AN3" s="38" t="str">
        <f>B21</f>
        <v>Levofloxacin</v>
      </c>
      <c r="AO3" s="38" t="str">
        <f>B22</f>
        <v>Moxifloxacin</v>
      </c>
      <c r="AP3" s="38" t="str">
        <f>B23</f>
        <v>Doxycyclin</v>
      </c>
      <c r="AQ3" s="38" t="str">
        <f>B24</f>
        <v>Tigecyclin</v>
      </c>
      <c r="AT3" s="38" t="s">
        <v>0</v>
      </c>
      <c r="AU3" s="24" t="str">
        <f t="shared" ref="AU3" si="0">W3</f>
        <v>Ampicillin</v>
      </c>
      <c r="AV3" s="24" t="str">
        <f t="shared" ref="AV3" si="1">X3</f>
        <v>Ampicillin/ Sulbactam</v>
      </c>
      <c r="AW3" s="24" t="str">
        <f t="shared" ref="AW3" si="2">Y3</f>
        <v>Piperacillin</v>
      </c>
      <c r="AX3" s="24" t="str">
        <f t="shared" ref="AX3" si="3">Z3</f>
        <v>Piperacillin/ Tazobactam</v>
      </c>
      <c r="AY3" s="24" t="str">
        <f t="shared" ref="AY3" si="4">AA3</f>
        <v>Aztreonam</v>
      </c>
      <c r="AZ3" s="24" t="str">
        <f t="shared" ref="AZ3" si="5">AB3</f>
        <v>Cefotaxim</v>
      </c>
      <c r="BA3" s="24" t="str">
        <f t="shared" ref="BA3" si="6">AC3</f>
        <v>Ceftazidim</v>
      </c>
      <c r="BB3" s="24" t="str">
        <f t="shared" ref="BB3" si="7">AD3</f>
        <v>Cefuroxim</v>
      </c>
      <c r="BC3" s="24" t="str">
        <f t="shared" ref="BC3" si="8">AE3</f>
        <v>Imipenem</v>
      </c>
      <c r="BD3" s="24" t="str">
        <f t="shared" ref="BD3" si="9">AF3</f>
        <v>Meropenem</v>
      </c>
      <c r="BE3" s="24" t="str">
        <f t="shared" ref="BE3" si="10">AG3</f>
        <v>Colistin</v>
      </c>
      <c r="BF3" s="24" t="str">
        <f t="shared" ref="BF3" si="11">AH3</f>
        <v>Amikacin</v>
      </c>
      <c r="BG3" s="24" t="str">
        <f t="shared" ref="BG3" si="12">AI3</f>
        <v>Gentamicin</v>
      </c>
      <c r="BH3" s="24" t="str">
        <f t="shared" ref="BH3" si="13">AJ3</f>
        <v>Tobramycin</v>
      </c>
      <c r="BI3" s="24" t="str">
        <f t="shared" ref="BI3" si="14">AK3</f>
        <v>Fosfomycin</v>
      </c>
      <c r="BJ3" s="24" t="str">
        <f t="shared" ref="BJ3" si="15">AL3</f>
        <v>Cotrimoxazol</v>
      </c>
      <c r="BK3" s="24" t="str">
        <f t="shared" ref="BK3" si="16">AM3</f>
        <v>Ciprofloxacin</v>
      </c>
      <c r="BL3" s="24" t="str">
        <f t="shared" ref="BL3" si="17">AN3</f>
        <v>Levofloxacin</v>
      </c>
      <c r="BM3" s="24" t="str">
        <f t="shared" ref="BM3" si="18">AO3</f>
        <v>Moxifloxacin</v>
      </c>
      <c r="BN3" s="24" t="str">
        <f t="shared" ref="BN3" si="19">AP3</f>
        <v>Doxycyclin</v>
      </c>
      <c r="BO3" s="24" t="str">
        <f t="shared" ref="BO3" si="20">AQ3</f>
        <v>Tigecyclin</v>
      </c>
      <c r="BR3" s="38" t="s">
        <v>0</v>
      </c>
      <c r="BS3" s="38" t="str">
        <f t="shared" ref="BS3" si="21">W3</f>
        <v>Ampicillin</v>
      </c>
      <c r="BT3" s="38" t="str">
        <f t="shared" ref="BT3" si="22">X3</f>
        <v>Ampicillin/ Sulbactam</v>
      </c>
      <c r="BU3" s="38" t="str">
        <f t="shared" ref="BU3" si="23">Y3</f>
        <v>Piperacillin</v>
      </c>
      <c r="BV3" s="38" t="str">
        <f t="shared" ref="BV3" si="24">Z3</f>
        <v>Piperacillin/ Tazobactam</v>
      </c>
      <c r="BW3" s="38" t="str">
        <f t="shared" ref="BW3" si="25">AA3</f>
        <v>Aztreonam</v>
      </c>
      <c r="BX3" s="38" t="str">
        <f t="shared" ref="BX3" si="26">AB3</f>
        <v>Cefotaxim</v>
      </c>
      <c r="BY3" s="38" t="str">
        <f t="shared" ref="BY3" si="27">AC3</f>
        <v>Ceftazidim</v>
      </c>
      <c r="BZ3" s="38" t="str">
        <f t="shared" ref="BZ3" si="28">AD3</f>
        <v>Cefuroxim</v>
      </c>
      <c r="CA3" s="38" t="str">
        <f t="shared" ref="CA3" si="29">AE3</f>
        <v>Imipenem</v>
      </c>
      <c r="CB3" s="38" t="str">
        <f t="shared" ref="CB3" si="30">AF3</f>
        <v>Meropenem</v>
      </c>
      <c r="CC3" s="38" t="str">
        <f t="shared" ref="CC3" si="31">AG3</f>
        <v>Colistin</v>
      </c>
      <c r="CD3" s="38" t="str">
        <f t="shared" ref="CD3" si="32">AH3</f>
        <v>Amikacin</v>
      </c>
      <c r="CE3" s="38" t="str">
        <f t="shared" ref="CE3" si="33">AI3</f>
        <v>Gentamicin</v>
      </c>
      <c r="CF3" s="38" t="str">
        <f t="shared" ref="CF3" si="34">AJ3</f>
        <v>Tobramycin</v>
      </c>
      <c r="CG3" s="38" t="str">
        <f t="shared" ref="CG3" si="35">AK3</f>
        <v>Fosfomycin</v>
      </c>
      <c r="CH3" s="38" t="str">
        <f t="shared" ref="CH3" si="36">AL3</f>
        <v>Cotrimoxazol</v>
      </c>
      <c r="CI3" s="38" t="str">
        <f t="shared" ref="CI3" si="37">AM3</f>
        <v>Ciprofloxacin</v>
      </c>
      <c r="CJ3" s="38" t="str">
        <f t="shared" ref="CJ3" si="38">AN3</f>
        <v>Levofloxacin</v>
      </c>
      <c r="CK3" s="38" t="str">
        <f t="shared" ref="CK3" si="39">AO3</f>
        <v>Moxifloxacin</v>
      </c>
      <c r="CL3" s="38" t="str">
        <f t="shared" ref="CL3" si="40">AP3</f>
        <v>Doxycyclin</v>
      </c>
      <c r="CM3" s="38" t="str">
        <f t="shared" ref="CM3" si="41">AQ3</f>
        <v>Tigecyclin</v>
      </c>
      <c r="CQ3" s="10"/>
      <c r="CR3" s="11" t="s">
        <v>37</v>
      </c>
      <c r="CS3" s="11" t="s">
        <v>42</v>
      </c>
      <c r="CT3" s="11" t="s">
        <v>43</v>
      </c>
      <c r="CU3" s="11" t="s">
        <v>44</v>
      </c>
      <c r="CV3" s="11" t="s">
        <v>45</v>
      </c>
      <c r="CW3" s="11" t="s">
        <v>46</v>
      </c>
      <c r="CX3" s="11" t="s">
        <v>47</v>
      </c>
      <c r="CY3" s="11" t="s">
        <v>60</v>
      </c>
      <c r="CZ3" s="11" t="s">
        <v>48</v>
      </c>
      <c r="DA3" s="11" t="s">
        <v>49</v>
      </c>
      <c r="DB3" s="11" t="s">
        <v>50</v>
      </c>
      <c r="DC3" s="11" t="s">
        <v>51</v>
      </c>
      <c r="DD3" s="11" t="s">
        <v>52</v>
      </c>
      <c r="DE3" s="11" t="s">
        <v>53</v>
      </c>
      <c r="DF3" s="11" t="s">
        <v>54</v>
      </c>
      <c r="DG3" s="11" t="s">
        <v>55</v>
      </c>
      <c r="DH3" s="11" t="s">
        <v>56</v>
      </c>
      <c r="DI3" s="11" t="s">
        <v>57</v>
      </c>
      <c r="DJ3" s="11" t="s">
        <v>58</v>
      </c>
      <c r="DK3" s="11" t="s">
        <v>59</v>
      </c>
      <c r="DL3" s="11" t="s">
        <v>61</v>
      </c>
      <c r="DM3" s="9"/>
      <c r="DN3" s="9"/>
    </row>
    <row r="4" spans="1:118" s="38" customFormat="1" ht="18.75" x14ac:dyDescent="0.25">
      <c r="B4" s="38" t="s">
        <v>2</v>
      </c>
      <c r="C4" s="2">
        <v>0</v>
      </c>
      <c r="D4" s="2">
        <v>0</v>
      </c>
      <c r="E4" s="2">
        <v>0</v>
      </c>
      <c r="F4" s="2">
        <v>0</v>
      </c>
      <c r="G4" s="2">
        <v>0</v>
      </c>
      <c r="H4" s="2">
        <v>0</v>
      </c>
      <c r="I4" s="2">
        <v>0</v>
      </c>
      <c r="J4" s="2">
        <v>3</v>
      </c>
      <c r="K4" s="2">
        <v>7</v>
      </c>
      <c r="L4" s="2">
        <v>9</v>
      </c>
      <c r="M4" s="3">
        <v>4</v>
      </c>
      <c r="N4" s="3">
        <v>9</v>
      </c>
      <c r="O4" s="3">
        <v>36</v>
      </c>
      <c r="P4" s="3">
        <v>0</v>
      </c>
      <c r="Q4" s="3">
        <v>0</v>
      </c>
      <c r="R4" s="3">
        <v>0</v>
      </c>
      <c r="S4" s="38">
        <v>68</v>
      </c>
      <c r="V4" s="38">
        <v>1.5625E-2</v>
      </c>
      <c r="W4" s="2">
        <f>C4</f>
        <v>0</v>
      </c>
      <c r="X4" s="2">
        <f>C5</f>
        <v>0</v>
      </c>
      <c r="Y4" s="2">
        <f>C6</f>
        <v>0</v>
      </c>
      <c r="Z4" s="2">
        <f>C7</f>
        <v>0</v>
      </c>
      <c r="AA4" s="2">
        <f>C8</f>
        <v>0</v>
      </c>
      <c r="AB4" s="2">
        <f>C9</f>
        <v>0</v>
      </c>
      <c r="AC4" s="2">
        <f>C10</f>
        <v>0</v>
      </c>
      <c r="AD4" s="38">
        <f>C11</f>
        <v>0</v>
      </c>
      <c r="AE4" s="2">
        <f>C12</f>
        <v>0</v>
      </c>
      <c r="AF4" s="2">
        <f>C13</f>
        <v>0</v>
      </c>
      <c r="AG4" s="2">
        <f>C14</f>
        <v>0</v>
      </c>
      <c r="AH4" s="2">
        <f>C15</f>
        <v>0</v>
      </c>
      <c r="AI4" s="2">
        <f>C16</f>
        <v>0</v>
      </c>
      <c r="AJ4" s="2">
        <f>C17</f>
        <v>0</v>
      </c>
      <c r="AK4" s="2">
        <f>C18</f>
        <v>0</v>
      </c>
      <c r="AL4" s="2">
        <f>C19</f>
        <v>0</v>
      </c>
      <c r="AM4" s="2">
        <f>C20</f>
        <v>0</v>
      </c>
      <c r="AN4" s="2">
        <f>C21</f>
        <v>0</v>
      </c>
      <c r="AO4" s="2">
        <f>C22</f>
        <v>0</v>
      </c>
      <c r="AP4" s="38">
        <f>C23</f>
        <v>0</v>
      </c>
      <c r="AQ4" s="43">
        <f>C24</f>
        <v>0</v>
      </c>
      <c r="AT4" s="38">
        <v>1.4999999999999999E-2</v>
      </c>
      <c r="AU4" s="25">
        <f t="shared" ref="AU4" si="42">PRODUCT(W4*100*1/W20)</f>
        <v>0</v>
      </c>
      <c r="AV4" s="25">
        <f t="shared" ref="AV4" si="43">PRODUCT(X4*100*1/X20)</f>
        <v>0</v>
      </c>
      <c r="AW4" s="25">
        <f t="shared" ref="AW4" si="44">PRODUCT(Y4*100*1/Y20)</f>
        <v>0</v>
      </c>
      <c r="AX4" s="25">
        <f t="shared" ref="AX4" si="45">PRODUCT(Z4*100*1/Z20)</f>
        <v>0</v>
      </c>
      <c r="AY4" s="25">
        <f t="shared" ref="AY4" si="46">PRODUCT(AA4*100*1/AA20)</f>
        <v>0</v>
      </c>
      <c r="AZ4" s="25">
        <f t="shared" ref="AZ4" si="47">PRODUCT(AB4*100*1/AB20)</f>
        <v>0</v>
      </c>
      <c r="BA4" s="25">
        <f t="shared" ref="BA4" si="48">PRODUCT(AC4*100*1/AC20)</f>
        <v>0</v>
      </c>
      <c r="BB4" s="44">
        <f t="shared" ref="BB4" si="49">PRODUCT(AD4*100*1/AD20)</f>
        <v>0</v>
      </c>
      <c r="BC4" s="25">
        <f t="shared" ref="BC4" si="50">PRODUCT(AE4*100*1/AE20)</f>
        <v>0</v>
      </c>
      <c r="BD4" s="25">
        <f t="shared" ref="BD4" si="51">PRODUCT(AF4*100*1/AF20)</f>
        <v>0</v>
      </c>
      <c r="BE4" s="25">
        <f t="shared" ref="BE4" si="52">PRODUCT(AG4*100*1/AG20)</f>
        <v>0</v>
      </c>
      <c r="BF4" s="25">
        <f t="shared" ref="BF4" si="53">PRODUCT(AH4*100*1/AH20)</f>
        <v>0</v>
      </c>
      <c r="BG4" s="25">
        <f t="shared" ref="BG4" si="54">PRODUCT(AI4*100*1/AI20)</f>
        <v>0</v>
      </c>
      <c r="BH4" s="25">
        <f t="shared" ref="BH4" si="55">PRODUCT(AJ4*100*1/AJ20)</f>
        <v>0</v>
      </c>
      <c r="BI4" s="25">
        <f t="shared" ref="BI4" si="56">PRODUCT(AK4*100*1/AK20)</f>
        <v>0</v>
      </c>
      <c r="BJ4" s="25">
        <f t="shared" ref="BJ4" si="57">PRODUCT(AL4*100*1/AL20)</f>
        <v>0</v>
      </c>
      <c r="BK4" s="25">
        <f t="shared" ref="BK4" si="58">PRODUCT(AM4*100*1/AM20)</f>
        <v>0</v>
      </c>
      <c r="BL4" s="25">
        <f t="shared" ref="BL4" si="59">PRODUCT(AN4*100*1/AN20)</f>
        <v>0</v>
      </c>
      <c r="BM4" s="25">
        <f t="shared" ref="BM4" si="60">PRODUCT(AO4*100*1/AO20)</f>
        <v>0</v>
      </c>
      <c r="BN4" s="24">
        <f t="shared" ref="BN4" si="61">PRODUCT(AP4*100*1/AP20)</f>
        <v>0</v>
      </c>
      <c r="BO4" s="39">
        <f t="shared" ref="BO4" si="62">PRODUCT(AQ4*100*1/AQ20)</f>
        <v>0</v>
      </c>
      <c r="BR4" s="38">
        <v>1.4999999999999999E-2</v>
      </c>
      <c r="BS4" s="25">
        <f t="shared" ref="BS4" si="63">AU4</f>
        <v>0</v>
      </c>
      <c r="BT4" s="25">
        <f t="shared" ref="BT4" si="64">AV4</f>
        <v>0</v>
      </c>
      <c r="BU4" s="25">
        <f t="shared" ref="BU4" si="65">AW4</f>
        <v>0</v>
      </c>
      <c r="BV4" s="25">
        <f t="shared" ref="BV4" si="66">AX4</f>
        <v>0</v>
      </c>
      <c r="BW4" s="25">
        <f t="shared" ref="BW4" si="67">AY4</f>
        <v>0</v>
      </c>
      <c r="BX4" s="25">
        <f t="shared" ref="BX4" si="68">AZ4</f>
        <v>0</v>
      </c>
      <c r="BY4" s="25">
        <f t="shared" ref="BY4" si="69">BA4</f>
        <v>0</v>
      </c>
      <c r="BZ4" s="44">
        <f t="shared" ref="BZ4" si="70">BB4</f>
        <v>0</v>
      </c>
      <c r="CA4" s="25">
        <f t="shared" ref="CA4" si="71">BC4</f>
        <v>0</v>
      </c>
      <c r="CB4" s="25">
        <f t="shared" ref="CB4" si="72">BD4</f>
        <v>0</v>
      </c>
      <c r="CC4" s="25">
        <f t="shared" ref="CC4" si="73">BE4</f>
        <v>0</v>
      </c>
      <c r="CD4" s="25">
        <f t="shared" ref="CD4" si="74">BF4</f>
        <v>0</v>
      </c>
      <c r="CE4" s="25">
        <f t="shared" ref="CE4" si="75">BG4</f>
        <v>0</v>
      </c>
      <c r="CF4" s="25">
        <f t="shared" ref="CF4" si="76">BH4</f>
        <v>0</v>
      </c>
      <c r="CG4" s="25">
        <f t="shared" ref="CG4" si="77">BI4</f>
        <v>0</v>
      </c>
      <c r="CH4" s="25">
        <f t="shared" ref="CH4" si="78">BJ4</f>
        <v>0</v>
      </c>
      <c r="CI4" s="25">
        <f t="shared" ref="CI4" si="79">BK4</f>
        <v>0</v>
      </c>
      <c r="CJ4" s="25">
        <f t="shared" ref="CJ4" si="80">BL4</f>
        <v>0</v>
      </c>
      <c r="CK4" s="25">
        <f t="shared" ref="CK4" si="81">BM4</f>
        <v>0</v>
      </c>
      <c r="CL4" s="24">
        <f t="shared" ref="CL4" si="82">BN4</f>
        <v>0</v>
      </c>
      <c r="CM4" s="39">
        <f t="shared" ref="CM4" si="83">BO4</f>
        <v>0</v>
      </c>
      <c r="CN4" s="5"/>
      <c r="CQ4" s="11" t="s">
        <v>38</v>
      </c>
      <c r="CR4" s="15">
        <f>S4</f>
        <v>68</v>
      </c>
      <c r="CS4" s="15">
        <f>S5</f>
        <v>68</v>
      </c>
      <c r="CT4" s="15">
        <f>S6</f>
        <v>68</v>
      </c>
      <c r="CU4" s="15">
        <f>S7</f>
        <v>68</v>
      </c>
      <c r="CV4" s="15">
        <f>S8</f>
        <v>68</v>
      </c>
      <c r="CW4" s="15">
        <f>S9</f>
        <v>68</v>
      </c>
      <c r="CX4" s="15">
        <f>S10</f>
        <v>68</v>
      </c>
      <c r="CY4" s="15">
        <f>S11</f>
        <v>68</v>
      </c>
      <c r="CZ4" s="15">
        <f>S12</f>
        <v>68</v>
      </c>
      <c r="DA4" s="15">
        <f>S13</f>
        <v>68</v>
      </c>
      <c r="DB4" s="15">
        <f>S14</f>
        <v>68</v>
      </c>
      <c r="DC4" s="15">
        <f>S15</f>
        <v>68</v>
      </c>
      <c r="DD4" s="15">
        <f>S16</f>
        <v>68</v>
      </c>
      <c r="DE4" s="15">
        <f>S17</f>
        <v>17</v>
      </c>
      <c r="DF4" s="15">
        <f>S18</f>
        <v>68</v>
      </c>
      <c r="DG4" s="15">
        <f>S19</f>
        <v>68</v>
      </c>
      <c r="DH4" s="15">
        <f>S20</f>
        <v>68</v>
      </c>
      <c r="DI4" s="15">
        <f>S21</f>
        <v>68</v>
      </c>
      <c r="DJ4" s="15">
        <f>S22</f>
        <v>68</v>
      </c>
      <c r="DK4" s="15">
        <f>S23</f>
        <v>68</v>
      </c>
      <c r="DL4" s="15">
        <f>S24</f>
        <v>68</v>
      </c>
      <c r="DM4" s="9"/>
      <c r="DN4" s="9"/>
    </row>
    <row r="5" spans="1:118" s="38" customFormat="1" ht="18.75" x14ac:dyDescent="0.25">
      <c r="B5" s="38" t="s">
        <v>3</v>
      </c>
      <c r="C5" s="2">
        <v>0</v>
      </c>
      <c r="D5" s="2">
        <v>0</v>
      </c>
      <c r="E5" s="2">
        <v>0</v>
      </c>
      <c r="F5" s="2">
        <v>0</v>
      </c>
      <c r="G5" s="2">
        <v>0</v>
      </c>
      <c r="H5" s="2">
        <v>1</v>
      </c>
      <c r="I5" s="2">
        <v>5</v>
      </c>
      <c r="J5" s="2">
        <v>8</v>
      </c>
      <c r="K5" s="2">
        <v>7</v>
      </c>
      <c r="L5" s="2">
        <v>10</v>
      </c>
      <c r="M5" s="3">
        <v>11</v>
      </c>
      <c r="N5" s="3">
        <v>7</v>
      </c>
      <c r="O5" s="3">
        <v>19</v>
      </c>
      <c r="P5" s="3">
        <v>0</v>
      </c>
      <c r="Q5" s="3">
        <v>0</v>
      </c>
      <c r="R5" s="3">
        <v>0</v>
      </c>
      <c r="S5" s="38">
        <v>68</v>
      </c>
      <c r="V5" s="38">
        <v>3.125E-2</v>
      </c>
      <c r="W5" s="2">
        <f>D4</f>
        <v>0</v>
      </c>
      <c r="X5" s="2">
        <f>D5</f>
        <v>0</v>
      </c>
      <c r="Y5" s="2">
        <f>D6</f>
        <v>0</v>
      </c>
      <c r="Z5" s="2">
        <f>D7</f>
        <v>0</v>
      </c>
      <c r="AA5" s="2">
        <f>D8</f>
        <v>0</v>
      </c>
      <c r="AB5" s="2">
        <f>D9</f>
        <v>15</v>
      </c>
      <c r="AC5" s="2">
        <f>D10</f>
        <v>0</v>
      </c>
      <c r="AD5" s="38">
        <f>D11</f>
        <v>0</v>
      </c>
      <c r="AE5" s="2">
        <f>D12</f>
        <v>0</v>
      </c>
      <c r="AF5" s="2">
        <f>D13</f>
        <v>0</v>
      </c>
      <c r="AG5" s="2">
        <f>D14</f>
        <v>0</v>
      </c>
      <c r="AH5" s="2">
        <f>D15</f>
        <v>0</v>
      </c>
      <c r="AI5" s="2">
        <f>D16</f>
        <v>0</v>
      </c>
      <c r="AJ5" s="2">
        <f>D17</f>
        <v>0</v>
      </c>
      <c r="AK5" s="2">
        <f>D18</f>
        <v>0</v>
      </c>
      <c r="AL5" s="2">
        <f>D19</f>
        <v>0</v>
      </c>
      <c r="AM5" s="2">
        <f>D20</f>
        <v>61</v>
      </c>
      <c r="AN5" s="2">
        <f>D21</f>
        <v>59</v>
      </c>
      <c r="AO5" s="2">
        <f>D22</f>
        <v>0</v>
      </c>
      <c r="AP5" s="38">
        <f>D23</f>
        <v>0</v>
      </c>
      <c r="AQ5" s="43">
        <f>D24</f>
        <v>1</v>
      </c>
      <c r="AT5" s="38">
        <v>3.1E-2</v>
      </c>
      <c r="AU5" s="25">
        <f t="shared" ref="AU5" si="84">PRODUCT(W5*100*1/W20)</f>
        <v>0</v>
      </c>
      <c r="AV5" s="25">
        <f t="shared" ref="AV5" si="85">PRODUCT(X5*100*1/X20)</f>
        <v>0</v>
      </c>
      <c r="AW5" s="25">
        <f t="shared" ref="AW5" si="86">PRODUCT(Y5*100*1/Y20)</f>
        <v>0</v>
      </c>
      <c r="AX5" s="25">
        <f t="shared" ref="AX5" si="87">PRODUCT(Z5*100*1/Z20)</f>
        <v>0</v>
      </c>
      <c r="AY5" s="25">
        <f t="shared" ref="AY5" si="88">PRODUCT(AA5*100*1/AA20)</f>
        <v>0</v>
      </c>
      <c r="AZ5" s="25">
        <f t="shared" ref="AZ5" si="89">PRODUCT(AB5*100*1/AB20)</f>
        <v>22.058823529411764</v>
      </c>
      <c r="BA5" s="25">
        <f t="shared" ref="BA5" si="90">PRODUCT(AC5*100*1/AC20)</f>
        <v>0</v>
      </c>
      <c r="BB5" s="44">
        <f t="shared" ref="BB5" si="91">PRODUCT(AD5*100*1/AD20)</f>
        <v>0</v>
      </c>
      <c r="BC5" s="25">
        <f t="shared" ref="BC5" si="92">PRODUCT(AE5*100*1/AE20)</f>
        <v>0</v>
      </c>
      <c r="BD5" s="25">
        <f t="shared" ref="BD5" si="93">PRODUCT(AF5*100*1/AF20)</f>
        <v>0</v>
      </c>
      <c r="BE5" s="25">
        <f t="shared" ref="BE5" si="94">PRODUCT(AG5*100*1/AG20)</f>
        <v>0</v>
      </c>
      <c r="BF5" s="25">
        <f t="shared" ref="BF5" si="95">PRODUCT(AH5*100*1/AH20)</f>
        <v>0</v>
      </c>
      <c r="BG5" s="25">
        <f t="shared" ref="BG5" si="96">PRODUCT(AI5*100*1/AI20)</f>
        <v>0</v>
      </c>
      <c r="BH5" s="25">
        <f t="shared" ref="BH5" si="97">PRODUCT(AJ5*100*1/AJ20)</f>
        <v>0</v>
      </c>
      <c r="BI5" s="25">
        <f t="shared" ref="BI5" si="98">PRODUCT(AK5*100*1/AK20)</f>
        <v>0</v>
      </c>
      <c r="BJ5" s="25">
        <f t="shared" ref="BJ5" si="99">PRODUCT(AL5*100*1/AL20)</f>
        <v>0</v>
      </c>
      <c r="BK5" s="25">
        <f t="shared" ref="BK5" si="100">PRODUCT(AM5*100*1/AM20)</f>
        <v>89.705882352941174</v>
      </c>
      <c r="BL5" s="25">
        <f t="shared" ref="BL5" si="101">PRODUCT(AN5*100*1/AN20)</f>
        <v>86.764705882352942</v>
      </c>
      <c r="BM5" s="25">
        <f t="shared" ref="BM5" si="102">PRODUCT(AO5*100*1/AO20)</f>
        <v>0</v>
      </c>
      <c r="BN5" s="24">
        <f t="shared" ref="BN5" si="103">PRODUCT(AP5*100*1/AP20)</f>
        <v>0</v>
      </c>
      <c r="BO5" s="39">
        <f t="shared" ref="BO5" si="104">PRODUCT(AQ5*100*1/AQ20)</f>
        <v>1.4705882352941178</v>
      </c>
      <c r="BR5" s="38">
        <v>3.1E-2</v>
      </c>
      <c r="BS5" s="25">
        <f t="shared" ref="BS5" si="105">AU4+AU5</f>
        <v>0</v>
      </c>
      <c r="BT5" s="25">
        <f t="shared" ref="BT5" si="106">AV4+AV5</f>
        <v>0</v>
      </c>
      <c r="BU5" s="25">
        <f t="shared" ref="BU5" si="107">AW4+AW5</f>
        <v>0</v>
      </c>
      <c r="BV5" s="25">
        <f t="shared" ref="BV5" si="108">AX4+AX5</f>
        <v>0</v>
      </c>
      <c r="BW5" s="25">
        <f t="shared" ref="BW5" si="109">AY4+AY5</f>
        <v>0</v>
      </c>
      <c r="BX5" s="25">
        <f t="shared" ref="BX5" si="110">AZ4+AZ5</f>
        <v>22.058823529411764</v>
      </c>
      <c r="BY5" s="25">
        <f t="shared" ref="BY5" si="111">BA4+BA5</f>
        <v>0</v>
      </c>
      <c r="BZ5" s="44">
        <f t="shared" ref="BZ5" si="112">BB4+BB5</f>
        <v>0</v>
      </c>
      <c r="CA5" s="25">
        <f t="shared" ref="CA5" si="113">BC4+BC5</f>
        <v>0</v>
      </c>
      <c r="CB5" s="25">
        <f t="shared" ref="CB5" si="114">BD4+BD5</f>
        <v>0</v>
      </c>
      <c r="CC5" s="25">
        <f t="shared" ref="CC5" si="115">BE4+BE5</f>
        <v>0</v>
      </c>
      <c r="CD5" s="25">
        <f t="shared" ref="CD5" si="116">BF4+BF5</f>
        <v>0</v>
      </c>
      <c r="CE5" s="25">
        <f t="shared" ref="CE5" si="117">BG4+BG5</f>
        <v>0</v>
      </c>
      <c r="CF5" s="25">
        <f t="shared" ref="CF5" si="118">BH4+BH5</f>
        <v>0</v>
      </c>
      <c r="CG5" s="25">
        <f t="shared" ref="CG5" si="119">BI4+BI5</f>
        <v>0</v>
      </c>
      <c r="CH5" s="25">
        <f t="shared" ref="CH5" si="120">BJ4+BJ5</f>
        <v>0</v>
      </c>
      <c r="CI5" s="25">
        <f t="shared" ref="CI5" si="121">BK4+BK5</f>
        <v>89.705882352941174</v>
      </c>
      <c r="CJ5" s="25">
        <f t="shared" ref="CJ5" si="122">BL4+BL5</f>
        <v>86.764705882352942</v>
      </c>
      <c r="CK5" s="25">
        <f t="shared" ref="CK5" si="123">BM4+BM5</f>
        <v>0</v>
      </c>
      <c r="CL5" s="24">
        <f t="shared" ref="CL5" si="124">BN4+BN5</f>
        <v>0</v>
      </c>
      <c r="CM5" s="39">
        <f t="shared" ref="CM5" si="125">BO4+BO5</f>
        <v>1.4705882352941178</v>
      </c>
      <c r="CN5" s="5"/>
      <c r="CQ5" s="11" t="s">
        <v>39</v>
      </c>
      <c r="CR5" s="12">
        <f>BS13</f>
        <v>27.941176470588236</v>
      </c>
      <c r="CS5" s="12">
        <f>BT13</f>
        <v>45.588235294117645</v>
      </c>
      <c r="CT5" s="12">
        <f>BU13</f>
        <v>86.764705882352942</v>
      </c>
      <c r="CU5" s="12">
        <f>BV13</f>
        <v>92.647058823529406</v>
      </c>
      <c r="CV5" s="12">
        <f>BW10</f>
        <v>88.235294117647058</v>
      </c>
      <c r="CW5" s="12">
        <f>BX10</f>
        <v>88.235294117647058</v>
      </c>
      <c r="CX5" s="12">
        <f>BY10</f>
        <v>88.235294117647058</v>
      </c>
      <c r="CY5" s="12"/>
      <c r="CZ5" s="12">
        <f>CA11</f>
        <v>100.00000000000001</v>
      </c>
      <c r="DA5" s="12">
        <f>CB11</f>
        <v>100</v>
      </c>
      <c r="DB5" s="12">
        <f>CC11</f>
        <v>89.705882352941174</v>
      </c>
      <c r="DC5" s="12">
        <f>CD13</f>
        <v>98.529411764705884</v>
      </c>
      <c r="DD5" s="12">
        <f>CE11</f>
        <v>98.529411764705884</v>
      </c>
      <c r="DE5" s="12">
        <f>CF11</f>
        <v>100</v>
      </c>
      <c r="DF5" s="12">
        <f>CG15</f>
        <v>86.764705882352942</v>
      </c>
      <c r="DG5" s="12">
        <f>CH11</f>
        <v>86.764705882352942</v>
      </c>
      <c r="DH5" s="12">
        <f>CI8</f>
        <v>97.058823529411768</v>
      </c>
      <c r="DI5" s="12">
        <f>CJ9</f>
        <v>97.058823529411768</v>
      </c>
      <c r="DJ5" s="12">
        <f>CK8</f>
        <v>94.117647058823536</v>
      </c>
      <c r="DK5" s="12"/>
      <c r="DL5" s="12"/>
      <c r="DM5" s="9"/>
      <c r="DN5" s="9"/>
    </row>
    <row r="6" spans="1:118" s="38" customFormat="1" ht="18.75" x14ac:dyDescent="0.25">
      <c r="B6" s="38" t="s">
        <v>4</v>
      </c>
      <c r="C6" s="2">
        <v>0</v>
      </c>
      <c r="D6" s="2">
        <v>0</v>
      </c>
      <c r="E6" s="2">
        <v>0</v>
      </c>
      <c r="F6" s="2">
        <v>0</v>
      </c>
      <c r="G6" s="2">
        <v>7</v>
      </c>
      <c r="H6" s="2">
        <v>0</v>
      </c>
      <c r="I6" s="2">
        <v>17</v>
      </c>
      <c r="J6" s="2">
        <v>33</v>
      </c>
      <c r="K6" s="2">
        <v>1</v>
      </c>
      <c r="L6" s="2">
        <v>1</v>
      </c>
      <c r="M6" s="3">
        <v>2</v>
      </c>
      <c r="N6" s="3">
        <v>1</v>
      </c>
      <c r="O6" s="3">
        <v>4</v>
      </c>
      <c r="P6" s="3">
        <v>2</v>
      </c>
      <c r="Q6" s="3">
        <v>0</v>
      </c>
      <c r="R6" s="3">
        <v>0</v>
      </c>
      <c r="S6" s="38">
        <v>68</v>
      </c>
      <c r="V6" s="38">
        <v>6.25E-2</v>
      </c>
      <c r="W6" s="2">
        <f>E4</f>
        <v>0</v>
      </c>
      <c r="X6" s="2">
        <f>E5</f>
        <v>0</v>
      </c>
      <c r="Y6" s="2">
        <f>E6</f>
        <v>0</v>
      </c>
      <c r="Z6" s="2">
        <f>E7</f>
        <v>0</v>
      </c>
      <c r="AA6" s="2">
        <f>E8</f>
        <v>0</v>
      </c>
      <c r="AB6" s="2">
        <f>E9</f>
        <v>0</v>
      </c>
      <c r="AC6" s="2">
        <f>E10</f>
        <v>0</v>
      </c>
      <c r="AD6" s="38">
        <f>E11</f>
        <v>0</v>
      </c>
      <c r="AE6" s="2">
        <f>E12</f>
        <v>23</v>
      </c>
      <c r="AF6" s="2">
        <f>E13</f>
        <v>66</v>
      </c>
      <c r="AG6" s="2">
        <f>E14</f>
        <v>0</v>
      </c>
      <c r="AH6" s="2">
        <f>E15</f>
        <v>0</v>
      </c>
      <c r="AI6" s="2">
        <f>E16</f>
        <v>14</v>
      </c>
      <c r="AJ6" s="2">
        <f>E17</f>
        <v>16</v>
      </c>
      <c r="AK6" s="2">
        <f>E18</f>
        <v>0</v>
      </c>
      <c r="AL6" s="2">
        <f>E19</f>
        <v>41</v>
      </c>
      <c r="AM6" s="2">
        <f>E20</f>
        <v>4</v>
      </c>
      <c r="AN6" s="2">
        <f>E21</f>
        <v>0</v>
      </c>
      <c r="AO6" s="2">
        <f>E22</f>
        <v>22</v>
      </c>
      <c r="AP6" s="38">
        <f>E23</f>
        <v>0</v>
      </c>
      <c r="AQ6" s="43">
        <f>E24</f>
        <v>0</v>
      </c>
      <c r="AT6" s="38">
        <v>6.2E-2</v>
      </c>
      <c r="AU6" s="25">
        <f t="shared" ref="AU6" si="126">PRODUCT(W6*100*1/W20)</f>
        <v>0</v>
      </c>
      <c r="AV6" s="25">
        <f t="shared" ref="AV6" si="127">PRODUCT(X6*100*1/X20)</f>
        <v>0</v>
      </c>
      <c r="AW6" s="25">
        <f t="shared" ref="AW6" si="128">PRODUCT(Y6*100*1/Y20)</f>
        <v>0</v>
      </c>
      <c r="AX6" s="25">
        <f t="shared" ref="AX6" si="129">PRODUCT(Z6*100*1/Z20)</f>
        <v>0</v>
      </c>
      <c r="AY6" s="25">
        <f t="shared" ref="AY6" si="130">PRODUCT(AA6*100*1/AA20)</f>
        <v>0</v>
      </c>
      <c r="AZ6" s="25">
        <f t="shared" ref="AZ6" si="131">PRODUCT(AB6*100*1/AB20)</f>
        <v>0</v>
      </c>
      <c r="BA6" s="25">
        <f t="shared" ref="BA6" si="132">PRODUCT(AC6*100*1/AC20)</f>
        <v>0</v>
      </c>
      <c r="BB6" s="44">
        <f t="shared" ref="BB6" si="133">PRODUCT(AD6*100*1/AD20)</f>
        <v>0</v>
      </c>
      <c r="BC6" s="25">
        <f t="shared" ref="BC6" si="134">PRODUCT(AE6*100*1/AE20)</f>
        <v>33.823529411764703</v>
      </c>
      <c r="BD6" s="25">
        <f t="shared" ref="BD6" si="135">PRODUCT(AF6*100*1/AF20)</f>
        <v>97.058823529411768</v>
      </c>
      <c r="BE6" s="25">
        <f t="shared" ref="BE6" si="136">PRODUCT(AG6*100*1/AG20)</f>
        <v>0</v>
      </c>
      <c r="BF6" s="25">
        <f t="shared" ref="BF6" si="137">PRODUCT(AH6*100*1/AH20)</f>
        <v>0</v>
      </c>
      <c r="BG6" s="25">
        <f t="shared" ref="BG6" si="138">PRODUCT(AI6*100*1/AI20)</f>
        <v>20.588235294117649</v>
      </c>
      <c r="BH6" s="25">
        <f t="shared" ref="BH6" si="139">PRODUCT(AJ6*100*1/AJ20)</f>
        <v>94.117647058823536</v>
      </c>
      <c r="BI6" s="25">
        <f t="shared" ref="BI6" si="140">PRODUCT(AK6*100*1/AK20)</f>
        <v>0</v>
      </c>
      <c r="BJ6" s="25">
        <f t="shared" ref="BJ6" si="141">PRODUCT(AL6*100*1/AL20)</f>
        <v>60.294117647058826</v>
      </c>
      <c r="BK6" s="25">
        <f t="shared" ref="BK6" si="142">PRODUCT(AM6*100*1/AM20)</f>
        <v>5.882352941176471</v>
      </c>
      <c r="BL6" s="25">
        <f t="shared" ref="BL6" si="143">PRODUCT(AN6*100*1/AN20)</f>
        <v>0</v>
      </c>
      <c r="BM6" s="25">
        <f t="shared" ref="BM6" si="144">PRODUCT(AO6*100*1/AO20)</f>
        <v>32.352941176470587</v>
      </c>
      <c r="BN6" s="24">
        <f t="shared" ref="BN6" si="145">PRODUCT(AP6*100*1/AP20)</f>
        <v>0</v>
      </c>
      <c r="BO6" s="39">
        <f t="shared" ref="BO6" si="146">PRODUCT(AQ6*100*1/AQ20)</f>
        <v>0</v>
      </c>
      <c r="BR6" s="38">
        <v>6.2E-2</v>
      </c>
      <c r="BS6" s="25">
        <f t="shared" ref="BS6" si="147">AU4+AU5+AU6</f>
        <v>0</v>
      </c>
      <c r="BT6" s="25">
        <f t="shared" ref="BT6" si="148">AV4+AV5+AV6</f>
        <v>0</v>
      </c>
      <c r="BU6" s="25">
        <f t="shared" ref="BU6" si="149">AW4+AW5+AW6</f>
        <v>0</v>
      </c>
      <c r="BV6" s="25">
        <f t="shared" ref="BV6" si="150">AX4+AX5+AX6</f>
        <v>0</v>
      </c>
      <c r="BW6" s="25">
        <f t="shared" ref="BW6" si="151">AY4+AY5+AY6</f>
        <v>0</v>
      </c>
      <c r="BX6" s="25">
        <f t="shared" ref="BX6" si="152">AZ4+AZ5+AZ6</f>
        <v>22.058823529411764</v>
      </c>
      <c r="BY6" s="25">
        <f t="shared" ref="BY6" si="153">BA4+BA5+BA6</f>
        <v>0</v>
      </c>
      <c r="BZ6" s="44">
        <f t="shared" ref="BZ6" si="154">BB4+BB5+BB6</f>
        <v>0</v>
      </c>
      <c r="CA6" s="25">
        <f t="shared" ref="CA6" si="155">BC4+BC5+BC6</f>
        <v>33.823529411764703</v>
      </c>
      <c r="CB6" s="25">
        <f t="shared" ref="CB6" si="156">BD4+BD5+BD6</f>
        <v>97.058823529411768</v>
      </c>
      <c r="CC6" s="25">
        <f t="shared" ref="CC6" si="157">BE4+BE5+BE6</f>
        <v>0</v>
      </c>
      <c r="CD6" s="25">
        <f t="shared" ref="CD6" si="158">BF4+BF5+BF6</f>
        <v>0</v>
      </c>
      <c r="CE6" s="25">
        <f t="shared" ref="CE6" si="159">BG4+BG5+BG6</f>
        <v>20.588235294117649</v>
      </c>
      <c r="CF6" s="25">
        <f t="shared" ref="CF6" si="160">BH4+BH5+BH6</f>
        <v>94.117647058823536</v>
      </c>
      <c r="CG6" s="25">
        <f t="shared" ref="CG6" si="161">BI4+BI5+BI6</f>
        <v>0</v>
      </c>
      <c r="CH6" s="25">
        <f t="shared" ref="CH6" si="162">BJ4+BJ5+BJ6</f>
        <v>60.294117647058826</v>
      </c>
      <c r="CI6" s="25">
        <f t="shared" ref="CI6" si="163">BK4+BK5+BK6</f>
        <v>95.588235294117652</v>
      </c>
      <c r="CJ6" s="25">
        <f t="shared" ref="CJ6" si="164">BL4+BL5+BL6</f>
        <v>86.764705882352942</v>
      </c>
      <c r="CK6" s="25">
        <f t="shared" ref="CK6" si="165">BM4+BM5+BM6</f>
        <v>32.352941176470587</v>
      </c>
      <c r="CL6" s="24">
        <f t="shared" ref="CL6" si="166">BN4+BN5+BN6</f>
        <v>0</v>
      </c>
      <c r="CM6" s="39">
        <f t="shared" ref="CM6" si="167">BO4+BO5+BO6</f>
        <v>1.4705882352941178</v>
      </c>
      <c r="CN6" s="5"/>
      <c r="CQ6" s="11" t="s">
        <v>40</v>
      </c>
      <c r="CR6" s="12"/>
      <c r="CS6" s="12"/>
      <c r="CT6" s="12"/>
      <c r="CU6" s="12"/>
      <c r="CV6" s="12">
        <f>BW12-BW10</f>
        <v>0</v>
      </c>
      <c r="CW6" s="12">
        <f>SUM(BX11,-BX10)</f>
        <v>1.470588235294116</v>
      </c>
      <c r="CX6" s="13">
        <f>SUM(BY11-BY10)</f>
        <v>0</v>
      </c>
      <c r="CY6" s="12"/>
      <c r="CZ6" s="12">
        <f>CA12-CA11</f>
        <v>0</v>
      </c>
      <c r="DA6" s="12">
        <f>CB13-CB11</f>
        <v>0</v>
      </c>
      <c r="DB6" s="12"/>
      <c r="DC6" s="12"/>
      <c r="DD6" s="12"/>
      <c r="DE6" s="12"/>
      <c r="DF6" s="12"/>
      <c r="DG6" s="12">
        <f>CH12-CH11</f>
        <v>1.470588235294116</v>
      </c>
      <c r="DH6" s="12">
        <f>CI9-CI8</f>
        <v>2.941176470588232</v>
      </c>
      <c r="DI6" s="12">
        <f>CJ10-CJ9</f>
        <v>0</v>
      </c>
      <c r="DJ6" s="12"/>
      <c r="DK6" s="12"/>
      <c r="DL6" s="12"/>
      <c r="DM6" s="9"/>
      <c r="DN6" s="9"/>
    </row>
    <row r="7" spans="1:118" s="38" customFormat="1" ht="18.75" x14ac:dyDescent="0.25">
      <c r="B7" s="38" t="s">
        <v>5</v>
      </c>
      <c r="C7" s="2">
        <v>0</v>
      </c>
      <c r="D7" s="2">
        <v>0</v>
      </c>
      <c r="E7" s="2">
        <v>0</v>
      </c>
      <c r="F7" s="2">
        <v>0</v>
      </c>
      <c r="G7" s="2">
        <v>11</v>
      </c>
      <c r="H7" s="2">
        <v>0</v>
      </c>
      <c r="I7" s="2">
        <v>29</v>
      </c>
      <c r="J7" s="2">
        <v>20</v>
      </c>
      <c r="K7" s="2">
        <v>2</v>
      </c>
      <c r="L7" s="2">
        <v>1</v>
      </c>
      <c r="M7" s="3">
        <v>0</v>
      </c>
      <c r="N7" s="3">
        <v>2</v>
      </c>
      <c r="O7" s="3">
        <v>3</v>
      </c>
      <c r="P7" s="3">
        <v>0</v>
      </c>
      <c r="Q7" s="3">
        <v>0</v>
      </c>
      <c r="R7" s="3">
        <v>0</v>
      </c>
      <c r="S7" s="38">
        <v>68</v>
      </c>
      <c r="V7" s="38">
        <v>0.125</v>
      </c>
      <c r="W7" s="2">
        <f>F4</f>
        <v>0</v>
      </c>
      <c r="X7" s="2">
        <f>F5</f>
        <v>0</v>
      </c>
      <c r="Y7" s="2">
        <f>F6</f>
        <v>0</v>
      </c>
      <c r="Z7" s="2">
        <f>F7</f>
        <v>0</v>
      </c>
      <c r="AA7" s="2">
        <f>F8</f>
        <v>52</v>
      </c>
      <c r="AB7" s="2">
        <f>F9</f>
        <v>18</v>
      </c>
      <c r="AC7" s="2">
        <f>F10</f>
        <v>49</v>
      </c>
      <c r="AD7" s="38">
        <f>F11</f>
        <v>0</v>
      </c>
      <c r="AE7" s="2">
        <f>F12</f>
        <v>0</v>
      </c>
      <c r="AF7" s="2">
        <f>F13</f>
        <v>0</v>
      </c>
      <c r="AG7" s="2">
        <f>F14</f>
        <v>5</v>
      </c>
      <c r="AH7" s="2">
        <f>F15</f>
        <v>0</v>
      </c>
      <c r="AI7" s="2">
        <f>F16</f>
        <v>0</v>
      </c>
      <c r="AJ7" s="2">
        <f>F17</f>
        <v>0</v>
      </c>
      <c r="AK7" s="2">
        <f>F18</f>
        <v>0</v>
      </c>
      <c r="AL7" s="2">
        <f>F19</f>
        <v>0</v>
      </c>
      <c r="AM7" s="2">
        <f>F20</f>
        <v>0</v>
      </c>
      <c r="AN7" s="2">
        <f>F21</f>
        <v>5</v>
      </c>
      <c r="AO7" s="2">
        <f>F22</f>
        <v>41</v>
      </c>
      <c r="AP7" s="38">
        <f>F23</f>
        <v>0</v>
      </c>
      <c r="AQ7" s="43">
        <f>F24</f>
        <v>26</v>
      </c>
      <c r="AT7" s="38">
        <v>0.125</v>
      </c>
      <c r="AU7" s="25">
        <f t="shared" ref="AU7" si="168">PRODUCT(W7*100*1/W20)</f>
        <v>0</v>
      </c>
      <c r="AV7" s="25">
        <f t="shared" ref="AV7" si="169">PRODUCT(X7*100*1/X20)</f>
        <v>0</v>
      </c>
      <c r="AW7" s="25">
        <f t="shared" ref="AW7" si="170">PRODUCT(Y7*100*1/Y20)</f>
        <v>0</v>
      </c>
      <c r="AX7" s="25">
        <f t="shared" ref="AX7" si="171">PRODUCT(Z7*100*1/Z20)</f>
        <v>0</v>
      </c>
      <c r="AY7" s="25">
        <f t="shared" ref="AY7" si="172">PRODUCT(AA7*100*1/AA20)</f>
        <v>76.470588235294116</v>
      </c>
      <c r="AZ7" s="25">
        <f t="shared" ref="AZ7" si="173">PRODUCT(AB7*100*1/AB20)</f>
        <v>26.470588235294116</v>
      </c>
      <c r="BA7" s="25">
        <f t="shared" ref="BA7" si="174">PRODUCT(AC7*100*1/AC20)</f>
        <v>72.058823529411768</v>
      </c>
      <c r="BB7" s="44">
        <f t="shared" ref="BB7" si="175">PRODUCT(AD7*100*1/AD20)</f>
        <v>0</v>
      </c>
      <c r="BC7" s="25">
        <f t="shared" ref="BC7" si="176">PRODUCT(AE7*100*1/AE20)</f>
        <v>0</v>
      </c>
      <c r="BD7" s="25">
        <f t="shared" ref="BD7" si="177">PRODUCT(AF7*100*1/AF20)</f>
        <v>0</v>
      </c>
      <c r="BE7" s="25">
        <f t="shared" ref="BE7" si="178">PRODUCT(AG7*100*1/AG20)</f>
        <v>7.3529411764705879</v>
      </c>
      <c r="BF7" s="25">
        <f t="shared" ref="BF7" si="179">PRODUCT(AH7*100*1/AH20)</f>
        <v>0</v>
      </c>
      <c r="BG7" s="25">
        <f t="shared" ref="BG7" si="180">PRODUCT(AI7*100*1/AI20)</f>
        <v>0</v>
      </c>
      <c r="BH7" s="25">
        <f t="shared" ref="BH7" si="181">PRODUCT(AJ7*100*1/AJ20)</f>
        <v>0</v>
      </c>
      <c r="BI7" s="25">
        <f t="shared" ref="BI7" si="182">PRODUCT(AK7*100*1/AK20)</f>
        <v>0</v>
      </c>
      <c r="BJ7" s="25">
        <f t="shared" ref="BJ7" si="183">PRODUCT(AL7*100*1/AL20)</f>
        <v>0</v>
      </c>
      <c r="BK7" s="25">
        <f t="shared" ref="BK7" si="184">PRODUCT(AM7*100*1/AM20)</f>
        <v>0</v>
      </c>
      <c r="BL7" s="25">
        <f t="shared" ref="BL7" si="185">PRODUCT(AN7*100*1/AN20)</f>
        <v>7.3529411764705879</v>
      </c>
      <c r="BM7" s="25">
        <f t="shared" ref="BM7" si="186">PRODUCT(AO7*100*1/AO20)</f>
        <v>60.294117647058826</v>
      </c>
      <c r="BN7" s="24">
        <f t="shared" ref="BN7" si="187">PRODUCT(AP7*100*1/AP20)</f>
        <v>0</v>
      </c>
      <c r="BO7" s="39">
        <f t="shared" ref="BO7" si="188">PRODUCT(AQ7*100*1/AQ20)</f>
        <v>38.235294117647058</v>
      </c>
      <c r="BR7" s="38">
        <v>0.125</v>
      </c>
      <c r="BS7" s="25">
        <f t="shared" ref="BS7" si="189">AU4+AU5+AU6+AU7</f>
        <v>0</v>
      </c>
      <c r="BT7" s="25">
        <f t="shared" ref="BT7" si="190">AV4+AV5+AV6+AV7</f>
        <v>0</v>
      </c>
      <c r="BU7" s="25">
        <f t="shared" ref="BU7" si="191">AW4+AW5+AW6+AW7</f>
        <v>0</v>
      </c>
      <c r="BV7" s="25">
        <f t="shared" ref="BV7" si="192">AX4+AX5+AX6+AX7</f>
        <v>0</v>
      </c>
      <c r="BW7" s="25">
        <f t="shared" ref="BW7" si="193">AY4+AY5+AY6+AY7</f>
        <v>76.470588235294116</v>
      </c>
      <c r="BX7" s="25">
        <f t="shared" ref="BX7" si="194">AZ4+AZ5+AZ6+AZ7</f>
        <v>48.529411764705884</v>
      </c>
      <c r="BY7" s="25">
        <f t="shared" ref="BY7" si="195">BA4+BA5+BA6+BA7</f>
        <v>72.058823529411768</v>
      </c>
      <c r="BZ7" s="44">
        <f t="shared" ref="BZ7" si="196">BB4+BB5+BB6+BB7</f>
        <v>0</v>
      </c>
      <c r="CA7" s="25">
        <f t="shared" ref="CA7" si="197">BC4+BC5+BC6+BC7</f>
        <v>33.823529411764703</v>
      </c>
      <c r="CB7" s="25">
        <f t="shared" ref="CB7" si="198">BD4+BD5+BD6+BD7</f>
        <v>97.058823529411768</v>
      </c>
      <c r="CC7" s="25">
        <f t="shared" ref="CC7" si="199">BE4+BE5+BE6+BE7</f>
        <v>7.3529411764705879</v>
      </c>
      <c r="CD7" s="25">
        <f t="shared" ref="CD7" si="200">BF4+BF5+BF6+BF7</f>
        <v>0</v>
      </c>
      <c r="CE7" s="25">
        <f t="shared" ref="CE7" si="201">BG4+BG5+BG6+BG7</f>
        <v>20.588235294117649</v>
      </c>
      <c r="CF7" s="25">
        <f t="shared" ref="CF7" si="202">BH4+BH5+BH6+BH7</f>
        <v>94.117647058823536</v>
      </c>
      <c r="CG7" s="25">
        <f t="shared" ref="CG7" si="203">BI4+BI5+BI6+BI7</f>
        <v>0</v>
      </c>
      <c r="CH7" s="25">
        <f t="shared" ref="CH7" si="204">BJ4+BJ5+BJ6+BJ7</f>
        <v>60.294117647058826</v>
      </c>
      <c r="CI7" s="25">
        <f t="shared" ref="CI7" si="205">BK4+BK5+BK6+BK7</f>
        <v>95.588235294117652</v>
      </c>
      <c r="CJ7" s="25">
        <f t="shared" ref="CJ7" si="206">BL4+BL5+BL6+BL7</f>
        <v>94.117647058823536</v>
      </c>
      <c r="CK7" s="25">
        <f t="shared" ref="CK7" si="207">BM4+BM5+BM6+BM7</f>
        <v>92.64705882352942</v>
      </c>
      <c r="CL7" s="24">
        <f t="shared" ref="CL7" si="208">BN4+BN5+BN6+BN7</f>
        <v>0</v>
      </c>
      <c r="CM7" s="39">
        <f t="shared" ref="CM7" si="209">BO4+BO5+BO6+BO7</f>
        <v>39.705882352941174</v>
      </c>
      <c r="CN7" s="5"/>
      <c r="CQ7" s="11" t="s">
        <v>41</v>
      </c>
      <c r="CR7" s="12">
        <f>BS19-CR5</f>
        <v>72.058823529411768</v>
      </c>
      <c r="CS7" s="12">
        <f>BT19-CS5</f>
        <v>54.411764705882355</v>
      </c>
      <c r="CT7" s="12">
        <f>BU19-BU13</f>
        <v>13.235294117647058</v>
      </c>
      <c r="CU7" s="12">
        <f>BV19-BV13</f>
        <v>7.3529411764705799</v>
      </c>
      <c r="CV7" s="12">
        <f>BW19-CV6-CV5</f>
        <v>11.764705882352942</v>
      </c>
      <c r="CW7" s="12">
        <f>BX19-BX11</f>
        <v>10.294117647058826</v>
      </c>
      <c r="CX7" s="12">
        <f>BY19-BY11</f>
        <v>11.764705882352942</v>
      </c>
      <c r="CY7" s="12"/>
      <c r="CZ7" s="12">
        <f>CA19-CA12</f>
        <v>0</v>
      </c>
      <c r="DA7" s="12">
        <f>CB19-CB13</f>
        <v>0</v>
      </c>
      <c r="DB7" s="12">
        <f>CC19-CC11</f>
        <v>10.294117647058826</v>
      </c>
      <c r="DC7" s="12">
        <f>CD19-CD13</f>
        <v>1.470588235294116</v>
      </c>
      <c r="DD7" s="12">
        <f>CE19-CE11</f>
        <v>1.470588235294116</v>
      </c>
      <c r="DE7" s="12">
        <f>CF19-CF11</f>
        <v>0</v>
      </c>
      <c r="DF7" s="12">
        <f>CG19-CG15</f>
        <v>13.235294117647058</v>
      </c>
      <c r="DG7" s="12">
        <f>CH19-CH12</f>
        <v>11.764705882352942</v>
      </c>
      <c r="DH7" s="12">
        <f>CI19-CI9</f>
        <v>0</v>
      </c>
      <c r="DI7" s="12">
        <f>CJ19-CJ10</f>
        <v>2.941176470588232</v>
      </c>
      <c r="DJ7" s="12">
        <f>CK19-CK8</f>
        <v>5.8823529411764639</v>
      </c>
      <c r="DK7" s="12"/>
      <c r="DL7" s="12"/>
      <c r="DM7" s="9"/>
      <c r="DN7" s="9"/>
    </row>
    <row r="8" spans="1:118" s="38" customFormat="1" x14ac:dyDescent="0.25">
      <c r="B8" s="38" t="s">
        <v>6</v>
      </c>
      <c r="C8" s="2">
        <v>0</v>
      </c>
      <c r="D8" s="2">
        <v>0</v>
      </c>
      <c r="E8" s="2">
        <v>0</v>
      </c>
      <c r="F8" s="2">
        <v>52</v>
      </c>
      <c r="G8" s="2">
        <v>0</v>
      </c>
      <c r="H8" s="2">
        <v>8</v>
      </c>
      <c r="I8" s="2">
        <v>0</v>
      </c>
      <c r="J8" s="4">
        <v>0</v>
      </c>
      <c r="K8" s="4">
        <v>0</v>
      </c>
      <c r="L8" s="3">
        <v>0</v>
      </c>
      <c r="M8" s="3">
        <v>4</v>
      </c>
      <c r="N8" s="3">
        <v>4</v>
      </c>
      <c r="O8" s="3">
        <v>0</v>
      </c>
      <c r="P8" s="3">
        <v>0</v>
      </c>
      <c r="Q8" s="3">
        <v>0</v>
      </c>
      <c r="R8" s="3">
        <v>0</v>
      </c>
      <c r="S8" s="38">
        <v>68</v>
      </c>
      <c r="V8" s="38">
        <v>0.25</v>
      </c>
      <c r="W8" s="2">
        <f>G4</f>
        <v>0</v>
      </c>
      <c r="X8" s="2">
        <f>G5</f>
        <v>0</v>
      </c>
      <c r="Y8" s="2">
        <f>G6</f>
        <v>7</v>
      </c>
      <c r="Z8" s="2">
        <f>G7</f>
        <v>11</v>
      </c>
      <c r="AA8" s="2">
        <f>G8</f>
        <v>0</v>
      </c>
      <c r="AB8" s="2">
        <f>G9</f>
        <v>19</v>
      </c>
      <c r="AC8" s="2">
        <f>G10</f>
        <v>1</v>
      </c>
      <c r="AD8" s="38">
        <f>G11</f>
        <v>0</v>
      </c>
      <c r="AE8" s="2">
        <f>G12</f>
        <v>25</v>
      </c>
      <c r="AF8" s="2">
        <f>G13</f>
        <v>0</v>
      </c>
      <c r="AG8" s="2">
        <f>G14</f>
        <v>36</v>
      </c>
      <c r="AH8" s="2">
        <f>G15</f>
        <v>58</v>
      </c>
      <c r="AI8" s="2">
        <f>G16</f>
        <v>51</v>
      </c>
      <c r="AJ8" s="2">
        <f>G17</f>
        <v>1</v>
      </c>
      <c r="AK8" s="2">
        <f>G18</f>
        <v>0</v>
      </c>
      <c r="AL8" s="2">
        <f>G19</f>
        <v>8</v>
      </c>
      <c r="AM8" s="2">
        <f>G20</f>
        <v>1</v>
      </c>
      <c r="AN8" s="2">
        <f>G21</f>
        <v>1</v>
      </c>
      <c r="AO8" s="2">
        <f>G22</f>
        <v>1</v>
      </c>
      <c r="AP8" s="38">
        <f>G23</f>
        <v>0</v>
      </c>
      <c r="AQ8" s="43">
        <f>G24</f>
        <v>30</v>
      </c>
      <c r="AT8" s="38">
        <v>0.25</v>
      </c>
      <c r="AU8" s="25">
        <f t="shared" ref="AU8" si="210">PRODUCT(W8*100*1/W20)</f>
        <v>0</v>
      </c>
      <c r="AV8" s="25">
        <f t="shared" ref="AV8" si="211">PRODUCT(X8*100*1/X20)</f>
        <v>0</v>
      </c>
      <c r="AW8" s="25">
        <f t="shared" ref="AW8" si="212">PRODUCT(Y8*100*1/Y20)</f>
        <v>10.294117647058824</v>
      </c>
      <c r="AX8" s="25">
        <f t="shared" ref="AX8" si="213">PRODUCT(Z8*100*1/Z20)</f>
        <v>16.176470588235293</v>
      </c>
      <c r="AY8" s="25">
        <f t="shared" ref="AY8" si="214">PRODUCT(AA8*100*1/AA20)</f>
        <v>0</v>
      </c>
      <c r="AZ8" s="25">
        <f t="shared" ref="AZ8" si="215">PRODUCT(AB8*100*1/AB20)</f>
        <v>27.941176470588236</v>
      </c>
      <c r="BA8" s="25">
        <f t="shared" ref="BA8" si="216">PRODUCT(AC8*100*1/AC20)</f>
        <v>1.4705882352941178</v>
      </c>
      <c r="BB8" s="44">
        <f t="shared" ref="BB8" si="217">PRODUCT(AD8*100*1/AD20)</f>
        <v>0</v>
      </c>
      <c r="BC8" s="25">
        <f t="shared" ref="BC8" si="218">PRODUCT(AE8*100*1/AE20)</f>
        <v>36.764705882352942</v>
      </c>
      <c r="BD8" s="25">
        <f t="shared" ref="BD8" si="219">PRODUCT(AF8*100*1/AF20)</f>
        <v>0</v>
      </c>
      <c r="BE8" s="25">
        <f t="shared" ref="BE8" si="220">PRODUCT(AG8*100*1/AG20)</f>
        <v>52.941176470588232</v>
      </c>
      <c r="BF8" s="25">
        <f t="shared" ref="BF8" si="221">PRODUCT(AH8*100*1/AH20)</f>
        <v>85.294117647058826</v>
      </c>
      <c r="BG8" s="25">
        <f t="shared" ref="BG8" si="222">PRODUCT(AI8*100*1/AI20)</f>
        <v>75</v>
      </c>
      <c r="BH8" s="25">
        <f t="shared" ref="BH8" si="223">PRODUCT(AJ8*100*1/AJ20)</f>
        <v>5.882352941176471</v>
      </c>
      <c r="BI8" s="25">
        <f t="shared" ref="BI8" si="224">PRODUCT(AK8*100*1/AK20)</f>
        <v>0</v>
      </c>
      <c r="BJ8" s="25">
        <f t="shared" ref="BJ8" si="225">PRODUCT(AL8*100*1/AL20)</f>
        <v>11.764705882352942</v>
      </c>
      <c r="BK8" s="25">
        <f t="shared" ref="BK8" si="226">PRODUCT(AM8*100*1/AM20)</f>
        <v>1.4705882352941178</v>
      </c>
      <c r="BL8" s="25">
        <f t="shared" ref="BL8" si="227">PRODUCT(AN8*100*1/AN20)</f>
        <v>1.4705882352941178</v>
      </c>
      <c r="BM8" s="25">
        <f t="shared" ref="BM8" si="228">PRODUCT(AO8*100*1/AO20)</f>
        <v>1.4705882352941178</v>
      </c>
      <c r="BN8" s="24">
        <f t="shared" ref="BN8" si="229">PRODUCT(AP8*100*1/AP20)</f>
        <v>0</v>
      </c>
      <c r="BO8" s="39">
        <f t="shared" ref="BO8" si="230">PRODUCT(AQ8*100*1/AQ20)</f>
        <v>44.117647058823529</v>
      </c>
      <c r="BR8" s="38">
        <v>0.25</v>
      </c>
      <c r="BS8" s="25">
        <f t="shared" ref="BS8" si="231">AU4+AU5+AU6+AU7+AU8</f>
        <v>0</v>
      </c>
      <c r="BT8" s="25">
        <f t="shared" ref="BT8" si="232">AV4+AV5+AV6+AV7+AV8</f>
        <v>0</v>
      </c>
      <c r="BU8" s="25">
        <f t="shared" ref="BU8" si="233">AW4+AW5+AW6+AW7+AW8</f>
        <v>10.294117647058824</v>
      </c>
      <c r="BV8" s="25">
        <f t="shared" ref="BV8" si="234">AX4+AX5+AX6+AX7+AX8</f>
        <v>16.176470588235293</v>
      </c>
      <c r="BW8" s="25">
        <f t="shared" ref="BW8" si="235">AY4+AY5+AY6+AY7+AY8</f>
        <v>76.470588235294116</v>
      </c>
      <c r="BX8" s="25">
        <f t="shared" ref="BX8" si="236">AZ4+AZ5+AZ6+AZ7+AZ8</f>
        <v>76.470588235294116</v>
      </c>
      <c r="BY8" s="25">
        <f t="shared" ref="BY8" si="237">BA4+BA5+BA6+BA7+BA8</f>
        <v>73.529411764705884</v>
      </c>
      <c r="BZ8" s="44">
        <f t="shared" ref="BZ8" si="238">BB4+BB5+BB6+BB7+BB8</f>
        <v>0</v>
      </c>
      <c r="CA8" s="25">
        <f t="shared" ref="CA8" si="239">BC4+BC5+BC6+BC7+BC8</f>
        <v>70.588235294117652</v>
      </c>
      <c r="CB8" s="25">
        <f t="shared" ref="CB8" si="240">BD4+BD5+BD6+BD7+BD8</f>
        <v>97.058823529411768</v>
      </c>
      <c r="CC8" s="25">
        <f t="shared" ref="CC8" si="241">BE4+BE5+BE6+BE7+BE8</f>
        <v>60.294117647058819</v>
      </c>
      <c r="CD8" s="25">
        <f t="shared" ref="CD8" si="242">BF4+BF5+BF6+BF7+BF8</f>
        <v>85.294117647058826</v>
      </c>
      <c r="CE8" s="25">
        <f t="shared" ref="CE8" si="243">BG4+BG5+BG6+BG7+BG8</f>
        <v>95.588235294117652</v>
      </c>
      <c r="CF8" s="25">
        <f t="shared" ref="CF8" si="244">BH4+BH5+BH6+BH7+BH8</f>
        <v>100</v>
      </c>
      <c r="CG8" s="25">
        <f t="shared" ref="CG8" si="245">BI4+BI5+BI6+BI7+BI8</f>
        <v>0</v>
      </c>
      <c r="CH8" s="25">
        <f t="shared" ref="CH8" si="246">BJ4+BJ5+BJ6+BJ7+BJ8</f>
        <v>72.058823529411768</v>
      </c>
      <c r="CI8" s="25">
        <f t="shared" ref="CI8" si="247">BK4+BK5+BK6+BK7+BK8</f>
        <v>97.058823529411768</v>
      </c>
      <c r="CJ8" s="25">
        <f t="shared" ref="CJ8" si="248">BL4+BL5+BL6+BL7+BL8</f>
        <v>95.588235294117652</v>
      </c>
      <c r="CK8" s="25">
        <f t="shared" ref="CK8" si="249">BM4+BM5+BM6+BM7+BM8</f>
        <v>94.117647058823536</v>
      </c>
      <c r="CL8" s="24">
        <f t="shared" ref="CL8" si="250">BN4+BN5+BN6+BN7+BN8</f>
        <v>0</v>
      </c>
      <c r="CM8" s="39">
        <f t="shared" ref="CM8" si="251">BO4+BO5+BO6+BO7+BO8</f>
        <v>83.823529411764696</v>
      </c>
      <c r="CN8" s="5"/>
      <c r="CQ8" s="9"/>
      <c r="CR8" s="9"/>
      <c r="CS8" s="9"/>
      <c r="CT8" s="9"/>
      <c r="CU8" s="9"/>
      <c r="CV8" s="9"/>
      <c r="CW8" s="9"/>
      <c r="CX8" s="9"/>
      <c r="CY8" s="9"/>
      <c r="CZ8" s="9"/>
      <c r="DA8" s="9"/>
      <c r="DB8" s="9"/>
      <c r="DC8" s="9"/>
      <c r="DD8" s="9"/>
      <c r="DE8" s="9"/>
      <c r="DF8" s="9"/>
      <c r="DG8" s="9"/>
      <c r="DH8" s="9"/>
      <c r="DI8" s="9"/>
      <c r="DJ8" s="9"/>
      <c r="DK8" s="9"/>
      <c r="DL8" s="9"/>
      <c r="DM8" s="9"/>
      <c r="DN8" s="9"/>
    </row>
    <row r="9" spans="1:118" s="38" customFormat="1" x14ac:dyDescent="0.25">
      <c r="B9" s="38" t="s">
        <v>7</v>
      </c>
      <c r="C9" s="2">
        <v>0</v>
      </c>
      <c r="D9" s="2">
        <v>15</v>
      </c>
      <c r="E9" s="2">
        <v>0</v>
      </c>
      <c r="F9" s="2">
        <v>18</v>
      </c>
      <c r="G9" s="2">
        <v>19</v>
      </c>
      <c r="H9" s="2">
        <v>6</v>
      </c>
      <c r="I9" s="2">
        <v>2</v>
      </c>
      <c r="J9" s="4">
        <v>1</v>
      </c>
      <c r="K9" s="3">
        <v>0</v>
      </c>
      <c r="L9" s="3">
        <v>1</v>
      </c>
      <c r="M9" s="3">
        <v>6</v>
      </c>
      <c r="N9" s="3">
        <v>0</v>
      </c>
      <c r="O9" s="3">
        <v>0</v>
      </c>
      <c r="P9" s="3">
        <v>0</v>
      </c>
      <c r="Q9" s="3">
        <v>0</v>
      </c>
      <c r="R9" s="3">
        <v>0</v>
      </c>
      <c r="S9" s="38">
        <v>68</v>
      </c>
      <c r="V9" s="38">
        <v>0.5</v>
      </c>
      <c r="W9" s="2">
        <f>H4</f>
        <v>0</v>
      </c>
      <c r="X9" s="2">
        <f>H5</f>
        <v>1</v>
      </c>
      <c r="Y9" s="2">
        <f>H6</f>
        <v>0</v>
      </c>
      <c r="Z9" s="2">
        <f>H7</f>
        <v>0</v>
      </c>
      <c r="AA9" s="2">
        <f>H8</f>
        <v>8</v>
      </c>
      <c r="AB9" s="2">
        <f>H9</f>
        <v>6</v>
      </c>
      <c r="AC9" s="2">
        <f>H10</f>
        <v>9</v>
      </c>
      <c r="AD9" s="38">
        <f>H11</f>
        <v>0</v>
      </c>
      <c r="AE9" s="2">
        <f>H12</f>
        <v>12</v>
      </c>
      <c r="AF9" s="2">
        <f>H13</f>
        <v>2</v>
      </c>
      <c r="AG9" s="2">
        <f>H14</f>
        <v>10</v>
      </c>
      <c r="AH9" s="2">
        <f>H15</f>
        <v>0</v>
      </c>
      <c r="AI9" s="2">
        <f>H16</f>
        <v>2</v>
      </c>
      <c r="AJ9" s="2">
        <f>H17</f>
        <v>0</v>
      </c>
      <c r="AK9" s="2">
        <f>H18</f>
        <v>4</v>
      </c>
      <c r="AL9" s="2">
        <f>H19</f>
        <v>8</v>
      </c>
      <c r="AM9" s="4">
        <f>H20</f>
        <v>2</v>
      </c>
      <c r="AN9" s="2">
        <f>H21</f>
        <v>1</v>
      </c>
      <c r="AO9" s="3">
        <f>H22</f>
        <v>2</v>
      </c>
      <c r="AP9" s="38">
        <f>H23</f>
        <v>2</v>
      </c>
      <c r="AQ9" s="43">
        <f>H24</f>
        <v>11</v>
      </c>
      <c r="AT9" s="38">
        <v>0.5</v>
      </c>
      <c r="AU9" s="25">
        <f t="shared" ref="AU9" si="252">PRODUCT(W9*100*1/W20)</f>
        <v>0</v>
      </c>
      <c r="AV9" s="25">
        <f t="shared" ref="AV9" si="253">PRODUCT(X9*100*1/X20)</f>
        <v>1.4705882352941178</v>
      </c>
      <c r="AW9" s="25">
        <f t="shared" ref="AW9" si="254">PRODUCT(Y9*100*1/Y20)</f>
        <v>0</v>
      </c>
      <c r="AX9" s="25">
        <f t="shared" ref="AX9" si="255">PRODUCT(Z9*100*1/Z20)</f>
        <v>0</v>
      </c>
      <c r="AY9" s="25">
        <f t="shared" ref="AY9" si="256">PRODUCT(AA9*100*1/AA20)</f>
        <v>11.764705882352942</v>
      </c>
      <c r="AZ9" s="25">
        <f t="shared" ref="AZ9" si="257">PRODUCT(AB9*100*1/AB20)</f>
        <v>8.8235294117647065</v>
      </c>
      <c r="BA9" s="25">
        <f t="shared" ref="BA9" si="258">PRODUCT(AC9*100*1/AC20)</f>
        <v>13.235294117647058</v>
      </c>
      <c r="BB9" s="44">
        <f t="shared" ref="BB9" si="259">PRODUCT(AD9*100*1/AD20)</f>
        <v>0</v>
      </c>
      <c r="BC9" s="25">
        <f t="shared" ref="BC9" si="260">PRODUCT(AE9*100*1/AE20)</f>
        <v>17.647058823529413</v>
      </c>
      <c r="BD9" s="25">
        <f t="shared" ref="BD9" si="261">PRODUCT(AF9*100*1/AF20)</f>
        <v>2.9411764705882355</v>
      </c>
      <c r="BE9" s="25">
        <f t="shared" ref="BE9" si="262">PRODUCT(AG9*100*1/AG20)</f>
        <v>14.705882352941176</v>
      </c>
      <c r="BF9" s="25">
        <f t="shared" ref="BF9" si="263">PRODUCT(AH9*100*1/AH20)</f>
        <v>0</v>
      </c>
      <c r="BG9" s="25">
        <f t="shared" ref="BG9" si="264">PRODUCT(AI9*100*1/AI20)</f>
        <v>2.9411764705882355</v>
      </c>
      <c r="BH9" s="25">
        <f t="shared" ref="BH9" si="265">PRODUCT(AJ9*100*1/AJ20)</f>
        <v>0</v>
      </c>
      <c r="BI9" s="25">
        <f t="shared" ref="BI9" si="266">PRODUCT(AK9*100*1/AK20)</f>
        <v>5.882352941176471</v>
      </c>
      <c r="BJ9" s="25">
        <f t="shared" ref="BJ9" si="267">PRODUCT(AL9*100*1/AL20)</f>
        <v>11.764705882352942</v>
      </c>
      <c r="BK9" s="26">
        <f t="shared" ref="BK9" si="268">PRODUCT(AM9*100*1/AM20)</f>
        <v>2.9411764705882355</v>
      </c>
      <c r="BL9" s="25">
        <f t="shared" ref="BL9" si="269">PRODUCT(AN9*100*1/AN20)</f>
        <v>1.4705882352941178</v>
      </c>
      <c r="BM9" s="27">
        <f t="shared" ref="BM9" si="270">PRODUCT(AO9*100*1/AO20)</f>
        <v>2.9411764705882355</v>
      </c>
      <c r="BN9" s="24">
        <f t="shared" ref="BN9" si="271">PRODUCT(AP9*100*1/AP20)</f>
        <v>2.9411764705882355</v>
      </c>
      <c r="BO9" s="39">
        <f t="shared" ref="BO9" si="272">PRODUCT(AQ9*100*1/AQ20)</f>
        <v>16.176470588235293</v>
      </c>
      <c r="BR9" s="38">
        <v>0.5</v>
      </c>
      <c r="BS9" s="25">
        <f t="shared" ref="BS9" si="273">AU4+AU5+AU6+AU7+AU8+AU9</f>
        <v>0</v>
      </c>
      <c r="BT9" s="25">
        <f t="shared" ref="BT9" si="274">AV4+AV5+AV6+AV7+AV8+AV9</f>
        <v>1.4705882352941178</v>
      </c>
      <c r="BU9" s="25">
        <f t="shared" ref="BU9" si="275">AW4+AW5+AW6+AW7+AW8+AW9</f>
        <v>10.294117647058824</v>
      </c>
      <c r="BV9" s="25">
        <f t="shared" ref="BV9" si="276">AX4+AX5+AX6+AX7+AX8+AX9</f>
        <v>16.176470588235293</v>
      </c>
      <c r="BW9" s="25">
        <f t="shared" ref="BW9" si="277">AY4+AY5+AY6+AY7+AY8+AY9</f>
        <v>88.235294117647058</v>
      </c>
      <c r="BX9" s="25">
        <f t="shared" ref="BX9" si="278">AZ4+AZ5+AZ6+AZ7+AZ8+AZ9</f>
        <v>85.294117647058826</v>
      </c>
      <c r="BY9" s="25">
        <f t="shared" ref="BY9" si="279">BA4+BA5+BA6+BA7+BA8+BA9</f>
        <v>86.764705882352942</v>
      </c>
      <c r="BZ9" s="44">
        <f t="shared" ref="BZ9" si="280">BB4+BB5+BB6+BB7+BB8+BB9</f>
        <v>0</v>
      </c>
      <c r="CA9" s="25">
        <f t="shared" ref="CA9" si="281">BC4+BC5+BC6+BC7+BC8+BC9</f>
        <v>88.235294117647072</v>
      </c>
      <c r="CB9" s="25">
        <f t="shared" ref="CB9" si="282">BD4+BD5+BD6+BD7+BD8+BD9</f>
        <v>100</v>
      </c>
      <c r="CC9" s="25">
        <f t="shared" ref="CC9" si="283">BE4+BE5+BE6+BE7+BE8+BE9</f>
        <v>75</v>
      </c>
      <c r="CD9" s="25">
        <f t="shared" ref="CD9" si="284">BF4+BF5+BF6+BF7+BF8+BF9</f>
        <v>85.294117647058826</v>
      </c>
      <c r="CE9" s="25">
        <f t="shared" ref="CE9" si="285">BG4+BG5+BG6+BG7+BG8+BG9</f>
        <v>98.529411764705884</v>
      </c>
      <c r="CF9" s="25">
        <f t="shared" ref="CF9" si="286">BH4+BH5+BH6+BH7+BH8+BH9</f>
        <v>100</v>
      </c>
      <c r="CG9" s="25">
        <f t="shared" ref="CG9" si="287">BI4+BI5+BI6+BI7+BI8+BI9</f>
        <v>5.882352941176471</v>
      </c>
      <c r="CH9" s="25">
        <f t="shared" ref="CH9" si="288">BJ4+BJ5+BJ6+BJ7+BJ8+BJ9</f>
        <v>83.82352941176471</v>
      </c>
      <c r="CI9" s="26">
        <f t="shared" ref="CI9" si="289">BK4+BK5+BK6+BK7+BK8+BK9</f>
        <v>100</v>
      </c>
      <c r="CJ9" s="25">
        <f t="shared" ref="CJ9" si="290">BL4+BL5+BL6+BL7+BL8+BL9</f>
        <v>97.058823529411768</v>
      </c>
      <c r="CK9" s="27">
        <f t="shared" ref="CK9" si="291">BM4+BM5+BM6+BM7+BM8+BM9</f>
        <v>97.058823529411768</v>
      </c>
      <c r="CL9" s="24">
        <f t="shared" ref="CL9" si="292">BN4+BN5+BN6+BN7+BN8+BN9</f>
        <v>2.9411764705882355</v>
      </c>
      <c r="CM9" s="39">
        <f t="shared" ref="CM9" si="293">BO4+BO5+BO6+BO7+BO8+BO9</f>
        <v>99.999999999999986</v>
      </c>
      <c r="CN9" s="5"/>
      <c r="CQ9" s="9"/>
      <c r="CR9" s="9" t="str">
        <f>A3</f>
        <v>Enterobacter cloacae-complex</v>
      </c>
      <c r="CS9" s="9"/>
      <c r="CT9" s="9"/>
      <c r="CU9" s="9"/>
      <c r="CV9" s="9"/>
      <c r="CW9" s="9"/>
      <c r="CX9" s="9"/>
      <c r="CY9" s="9"/>
      <c r="CZ9" s="9"/>
      <c r="DA9" s="9"/>
      <c r="DB9" s="9"/>
      <c r="DC9" s="9"/>
      <c r="DD9" s="9"/>
      <c r="DE9" s="9"/>
      <c r="DF9" s="9"/>
      <c r="DG9" s="9"/>
      <c r="DH9" s="9"/>
      <c r="DI9" s="9"/>
      <c r="DJ9" s="9"/>
      <c r="DK9" s="9"/>
      <c r="DL9" s="9"/>
      <c r="DM9" s="9"/>
      <c r="DN9" s="9"/>
    </row>
    <row r="10" spans="1:118" s="38" customFormat="1" x14ac:dyDescent="0.25">
      <c r="B10" s="38" t="s">
        <v>8</v>
      </c>
      <c r="C10" s="2">
        <v>0</v>
      </c>
      <c r="D10" s="2">
        <v>0</v>
      </c>
      <c r="E10" s="2">
        <v>0</v>
      </c>
      <c r="F10" s="2">
        <v>49</v>
      </c>
      <c r="G10" s="2">
        <v>1</v>
      </c>
      <c r="H10" s="2">
        <v>9</v>
      </c>
      <c r="I10" s="2">
        <v>1</v>
      </c>
      <c r="J10" s="4">
        <v>0</v>
      </c>
      <c r="K10" s="4">
        <v>0</v>
      </c>
      <c r="L10" s="3">
        <v>2</v>
      </c>
      <c r="M10" s="3">
        <v>0</v>
      </c>
      <c r="N10" s="3">
        <v>4</v>
      </c>
      <c r="O10" s="3">
        <v>2</v>
      </c>
      <c r="P10" s="3">
        <v>0</v>
      </c>
      <c r="Q10" s="3">
        <v>0</v>
      </c>
      <c r="R10" s="3">
        <v>0</v>
      </c>
      <c r="S10" s="38">
        <v>68</v>
      </c>
      <c r="V10" s="38">
        <v>1</v>
      </c>
      <c r="W10" s="2">
        <f>I4</f>
        <v>0</v>
      </c>
      <c r="X10" s="2">
        <f>I5</f>
        <v>5</v>
      </c>
      <c r="Y10" s="2">
        <f>I6</f>
        <v>17</v>
      </c>
      <c r="Z10" s="2">
        <f>I7</f>
        <v>29</v>
      </c>
      <c r="AA10" s="2">
        <f>I8</f>
        <v>0</v>
      </c>
      <c r="AB10" s="2">
        <f>I9</f>
        <v>2</v>
      </c>
      <c r="AC10" s="2">
        <f>I10</f>
        <v>1</v>
      </c>
      <c r="AD10" s="38">
        <f>I11</f>
        <v>1</v>
      </c>
      <c r="AE10" s="2">
        <f>I12</f>
        <v>7</v>
      </c>
      <c r="AF10" s="2">
        <f>I13</f>
        <v>0</v>
      </c>
      <c r="AG10" s="2">
        <f>I14</f>
        <v>10</v>
      </c>
      <c r="AH10" s="2">
        <f>I15</f>
        <v>9</v>
      </c>
      <c r="AI10" s="2">
        <f>I16</f>
        <v>0</v>
      </c>
      <c r="AJ10" s="2">
        <f>I17</f>
        <v>0</v>
      </c>
      <c r="AK10" s="2">
        <f>I18</f>
        <v>0</v>
      </c>
      <c r="AL10" s="2">
        <f>I19</f>
        <v>2</v>
      </c>
      <c r="AM10" s="3">
        <f>I20</f>
        <v>0</v>
      </c>
      <c r="AN10" s="4">
        <f>I21</f>
        <v>0</v>
      </c>
      <c r="AO10" s="3">
        <f>I22</f>
        <v>1</v>
      </c>
      <c r="AP10" s="38">
        <f>I23</f>
        <v>38</v>
      </c>
      <c r="AQ10" s="42">
        <f>I24</f>
        <v>0</v>
      </c>
      <c r="AT10" s="38">
        <v>1</v>
      </c>
      <c r="AU10" s="25">
        <f t="shared" ref="AU10" si="294">PRODUCT(W10*100*1/W20)</f>
        <v>0</v>
      </c>
      <c r="AV10" s="25">
        <f t="shared" ref="AV10" si="295">PRODUCT(X10*100*1/X20)</f>
        <v>7.3529411764705879</v>
      </c>
      <c r="AW10" s="25">
        <f t="shared" ref="AW10" si="296">PRODUCT(Y10*100*1/Y20)</f>
        <v>25</v>
      </c>
      <c r="AX10" s="25">
        <f t="shared" ref="AX10" si="297">PRODUCT(Z10*100*1/Z20)</f>
        <v>42.647058823529413</v>
      </c>
      <c r="AY10" s="25">
        <f t="shared" ref="AY10" si="298">PRODUCT(AA10*100*1/AA20)</f>
        <v>0</v>
      </c>
      <c r="AZ10" s="25">
        <f t="shared" ref="AZ10" si="299">PRODUCT(AB10*100*1/AB20)</f>
        <v>2.9411764705882355</v>
      </c>
      <c r="BA10" s="25">
        <f t="shared" ref="BA10" si="300">PRODUCT(AC10*100*1/AC20)</f>
        <v>1.4705882352941178</v>
      </c>
      <c r="BB10" s="44">
        <f t="shared" ref="BB10" si="301">PRODUCT(AD10*100*1/AD20)</f>
        <v>1.4705882352941178</v>
      </c>
      <c r="BC10" s="25">
        <f t="shared" ref="BC10" si="302">PRODUCT(AE10*100*1/AE20)</f>
        <v>10.294117647058824</v>
      </c>
      <c r="BD10" s="25">
        <f t="shared" ref="BD10" si="303">PRODUCT(AF10*100*1/AF20)</f>
        <v>0</v>
      </c>
      <c r="BE10" s="25">
        <f t="shared" ref="BE10" si="304">PRODUCT(AG10*100*1/AG20)</f>
        <v>14.705882352941176</v>
      </c>
      <c r="BF10" s="25">
        <f t="shared" ref="BF10" si="305">PRODUCT(AH10*100*1/AH20)</f>
        <v>13.235294117647058</v>
      </c>
      <c r="BG10" s="25">
        <f t="shared" ref="BG10" si="306">PRODUCT(AI10*100*1/AI20)</f>
        <v>0</v>
      </c>
      <c r="BH10" s="25">
        <f t="shared" ref="BH10" si="307">PRODUCT(AJ10*100*1/AJ20)</f>
        <v>0</v>
      </c>
      <c r="BI10" s="25">
        <f t="shared" ref="BI10" si="308">PRODUCT(AK10*100*1/AK20)</f>
        <v>0</v>
      </c>
      <c r="BJ10" s="25">
        <f t="shared" ref="BJ10" si="309">PRODUCT(AL10*100*1/AL20)</f>
        <v>2.9411764705882355</v>
      </c>
      <c r="BK10" s="27">
        <f t="shared" ref="BK10" si="310">PRODUCT(AM10*100*1/AM20)</f>
        <v>0</v>
      </c>
      <c r="BL10" s="26">
        <f t="shared" ref="BL10" si="311">PRODUCT(AN10*100*1/AN20)</f>
        <v>0</v>
      </c>
      <c r="BM10" s="27">
        <f t="shared" ref="BM10" si="312">PRODUCT(AO10*100*1/AO20)</f>
        <v>1.4705882352941178</v>
      </c>
      <c r="BN10" s="24">
        <f t="shared" ref="BN10" si="313">PRODUCT(AP10*100*1/AP20)</f>
        <v>55.882352941176471</v>
      </c>
      <c r="BO10" s="40">
        <f t="shared" ref="BO10" si="314">PRODUCT(AQ10*100*1/AQ20)</f>
        <v>0</v>
      </c>
      <c r="BR10" s="38">
        <v>1</v>
      </c>
      <c r="BS10" s="25">
        <f t="shared" ref="BS10" si="315">AU4+AU5+AU6+AU7+AU8+AU9+AU10</f>
        <v>0</v>
      </c>
      <c r="BT10" s="25">
        <f t="shared" ref="BT10" si="316">AV4+AV5+AV6+AV7+AV8+AV9+AV10</f>
        <v>8.8235294117647065</v>
      </c>
      <c r="BU10" s="25">
        <f t="shared" ref="BU10" si="317">AW4+AW5+AW6+AW7+AW8+AW9+AW10</f>
        <v>35.294117647058826</v>
      </c>
      <c r="BV10" s="25">
        <f t="shared" ref="BV10" si="318">AX4+AX5+AX6+AX7+AX8+AX9+AX10</f>
        <v>58.82352941176471</v>
      </c>
      <c r="BW10" s="25">
        <f t="shared" ref="BW10" si="319">AY4+AY5+AY6+AY7+AY8+AY9+AY10</f>
        <v>88.235294117647058</v>
      </c>
      <c r="BX10" s="25">
        <f t="shared" ref="BX10" si="320">AZ4+AZ5+AZ6+AZ7+AZ8+AZ9+AZ10</f>
        <v>88.235294117647058</v>
      </c>
      <c r="BY10" s="25">
        <f t="shared" ref="BY10" si="321">BA4+BA5+BA6+BA7+BA8+BA9+BA10</f>
        <v>88.235294117647058</v>
      </c>
      <c r="BZ10" s="44">
        <f t="shared" ref="BZ10" si="322">BB4+BB5+BB6+BB7+BB8+BB9+BB10</f>
        <v>1.4705882352941178</v>
      </c>
      <c r="CA10" s="25">
        <f t="shared" ref="CA10" si="323">BC4+BC5+BC6+BC7+BC8+BC9+BC10</f>
        <v>98.529411764705898</v>
      </c>
      <c r="CB10" s="25">
        <f t="shared" ref="CB10" si="324">BD4+BD5+BD6+BD7+BD8+BD9+BD10</f>
        <v>100</v>
      </c>
      <c r="CC10" s="25">
        <f t="shared" ref="CC10" si="325">BE4+BE5+BE6+BE7+BE8+BE9+BE10</f>
        <v>89.705882352941174</v>
      </c>
      <c r="CD10" s="25">
        <f t="shared" ref="CD10" si="326">BF4+BF5+BF6+BF7+BF8+BF9+BF10</f>
        <v>98.529411764705884</v>
      </c>
      <c r="CE10" s="25">
        <f t="shared" ref="CE10" si="327">BG4+BG5+BG6+BG7+BG8+BG9+BG10</f>
        <v>98.529411764705884</v>
      </c>
      <c r="CF10" s="25">
        <f t="shared" ref="CF10" si="328">BH4+BH5+BH6+BH7+BH8+BH9+BH10</f>
        <v>100</v>
      </c>
      <c r="CG10" s="25">
        <f t="shared" ref="CG10" si="329">BI4+BI5+BI6+BI7+BI8+BI9+BI10</f>
        <v>5.882352941176471</v>
      </c>
      <c r="CH10" s="25">
        <f t="shared" ref="CH10" si="330">BJ4+BJ5+BJ6+BJ7+BJ8+BJ9+BJ10</f>
        <v>86.764705882352942</v>
      </c>
      <c r="CI10" s="27">
        <f t="shared" ref="CI10" si="331">BK4+BK5+BK6+BK7+BK8+BK9+BK10</f>
        <v>100</v>
      </c>
      <c r="CJ10" s="26">
        <f t="shared" ref="CJ10" si="332">BL4+BL5+BL6+BL7+BL8+BL9+BL10</f>
        <v>97.058823529411768</v>
      </c>
      <c r="CK10" s="27">
        <f t="shared" ref="CK10" si="333">BM4+BM5+BM6+BM7+BM8+BM9+BM10</f>
        <v>98.529411764705884</v>
      </c>
      <c r="CL10" s="24">
        <f t="shared" ref="CL10" si="334">BN4+BN5+BN6+BN7+BN8+BN9+BN10</f>
        <v>58.82352941176471</v>
      </c>
      <c r="CM10" s="40">
        <f t="shared" ref="CM10" si="335">BO4+BO5+BO6+BO7+BO8+BO9+BO10</f>
        <v>99.999999999999986</v>
      </c>
      <c r="CN10" s="5"/>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s="38" customFormat="1" x14ac:dyDescent="0.25">
      <c r="B11" s="38" t="s">
        <v>9</v>
      </c>
      <c r="C11" s="38">
        <v>0</v>
      </c>
      <c r="D11" s="38">
        <v>0</v>
      </c>
      <c r="E11" s="38">
        <v>0</v>
      </c>
      <c r="F11" s="38">
        <v>0</v>
      </c>
      <c r="G11" s="38">
        <v>0</v>
      </c>
      <c r="H11" s="38">
        <v>0</v>
      </c>
      <c r="I11" s="38">
        <v>1</v>
      </c>
      <c r="J11" s="38">
        <v>3</v>
      </c>
      <c r="K11" s="38">
        <v>20</v>
      </c>
      <c r="L11" s="38">
        <v>17</v>
      </c>
      <c r="M11" s="38">
        <v>14</v>
      </c>
      <c r="N11" s="38">
        <v>5</v>
      </c>
      <c r="O11" s="38">
        <v>8</v>
      </c>
      <c r="P11" s="38">
        <v>0</v>
      </c>
      <c r="Q11" s="38">
        <v>0</v>
      </c>
      <c r="R11" s="38">
        <v>0</v>
      </c>
      <c r="S11" s="38">
        <v>68</v>
      </c>
      <c r="V11" s="38">
        <v>2</v>
      </c>
      <c r="W11" s="2">
        <f>J4</f>
        <v>3</v>
      </c>
      <c r="X11" s="2">
        <f>J5</f>
        <v>8</v>
      </c>
      <c r="Y11" s="2">
        <f>J6</f>
        <v>33</v>
      </c>
      <c r="Z11" s="2">
        <f>J7</f>
        <v>20</v>
      </c>
      <c r="AA11" s="4">
        <f>J8</f>
        <v>0</v>
      </c>
      <c r="AB11" s="4">
        <f>J9</f>
        <v>1</v>
      </c>
      <c r="AC11" s="4">
        <f>J10</f>
        <v>0</v>
      </c>
      <c r="AD11" s="38">
        <f>J11</f>
        <v>3</v>
      </c>
      <c r="AE11" s="2">
        <f>J12</f>
        <v>1</v>
      </c>
      <c r="AF11" s="2">
        <f>J13</f>
        <v>0</v>
      </c>
      <c r="AG11" s="2">
        <f>J14</f>
        <v>0</v>
      </c>
      <c r="AH11" s="2">
        <f>J15</f>
        <v>0</v>
      </c>
      <c r="AI11" s="2">
        <f>J16</f>
        <v>0</v>
      </c>
      <c r="AJ11" s="2">
        <f>J17</f>
        <v>0</v>
      </c>
      <c r="AK11" s="2">
        <f>J18</f>
        <v>4</v>
      </c>
      <c r="AL11" s="2">
        <f>J19</f>
        <v>0</v>
      </c>
      <c r="AM11" s="3">
        <f>J20</f>
        <v>0</v>
      </c>
      <c r="AN11" s="3">
        <f>J21</f>
        <v>2</v>
      </c>
      <c r="AO11" s="3">
        <f>J22</f>
        <v>1</v>
      </c>
      <c r="AP11" s="38">
        <f>J23</f>
        <v>24</v>
      </c>
      <c r="AQ11" s="42">
        <f>J24</f>
        <v>0</v>
      </c>
      <c r="AT11" s="38">
        <v>2</v>
      </c>
      <c r="AU11" s="25">
        <f t="shared" ref="AU11" si="336">PRODUCT(W11*100*1/W20)</f>
        <v>4.4117647058823533</v>
      </c>
      <c r="AV11" s="25">
        <f t="shared" ref="AV11" si="337">PRODUCT(X11*100*1/X20)</f>
        <v>11.764705882352942</v>
      </c>
      <c r="AW11" s="25">
        <f t="shared" ref="AW11" si="338">PRODUCT(Y11*100*1/Y20)</f>
        <v>48.529411764705884</v>
      </c>
      <c r="AX11" s="25">
        <f t="shared" ref="AX11" si="339">PRODUCT(Z11*100*1/Z20)</f>
        <v>29.411764705882351</v>
      </c>
      <c r="AY11" s="26">
        <f t="shared" ref="AY11" si="340">PRODUCT(AA11*100*1/AA20)</f>
        <v>0</v>
      </c>
      <c r="AZ11" s="26">
        <f t="shared" ref="AZ11" si="341">PRODUCT(AB11*100*1/AB20)</f>
        <v>1.4705882352941178</v>
      </c>
      <c r="BA11" s="26">
        <f t="shared" ref="BA11" si="342">PRODUCT(AC11*100*1/AC20)</f>
        <v>0</v>
      </c>
      <c r="BB11" s="44">
        <f t="shared" ref="BB11" si="343">PRODUCT(AD11*100*1/AD20)</f>
        <v>4.4117647058823533</v>
      </c>
      <c r="BC11" s="25">
        <f t="shared" ref="BC11" si="344">PRODUCT(AE11*100*1/AE20)</f>
        <v>1.4705882352941178</v>
      </c>
      <c r="BD11" s="25">
        <f t="shared" ref="BD11" si="345">PRODUCT(AF11*100*1/AF20)</f>
        <v>0</v>
      </c>
      <c r="BE11" s="25">
        <f t="shared" ref="BE11" si="346">PRODUCT(AG11*100*1/AG20)</f>
        <v>0</v>
      </c>
      <c r="BF11" s="25">
        <f t="shared" ref="BF11" si="347">PRODUCT(AH11*100*1/AH20)</f>
        <v>0</v>
      </c>
      <c r="BG11" s="25">
        <f t="shared" ref="BG11" si="348">PRODUCT(AI11*100*1/AI20)</f>
        <v>0</v>
      </c>
      <c r="BH11" s="25">
        <f t="shared" ref="BH11" si="349">PRODUCT(AJ11*100*1/AJ20)</f>
        <v>0</v>
      </c>
      <c r="BI11" s="25">
        <f t="shared" ref="BI11" si="350">PRODUCT(AK11*100*1/AK20)</f>
        <v>5.882352941176471</v>
      </c>
      <c r="BJ11" s="25">
        <f t="shared" ref="BJ11" si="351">PRODUCT(AL11*100*1/AL20)</f>
        <v>0</v>
      </c>
      <c r="BK11" s="27">
        <f t="shared" ref="BK11" si="352">PRODUCT(AM11*100*1/AM20)</f>
        <v>0</v>
      </c>
      <c r="BL11" s="27">
        <f t="shared" ref="BL11" si="353">PRODUCT(AN11*100*1/AN20)</f>
        <v>2.9411764705882355</v>
      </c>
      <c r="BM11" s="27">
        <f t="shared" ref="BM11" si="354">PRODUCT(AO11*100*1/AO20)</f>
        <v>1.4705882352941178</v>
      </c>
      <c r="BN11" s="24">
        <f t="shared" ref="BN11" si="355">PRODUCT(AP11*100*1/AP20)</f>
        <v>35.294117647058826</v>
      </c>
      <c r="BO11" s="40">
        <f t="shared" ref="BO11" si="356">PRODUCT(AQ11*100*1/AQ20)</f>
        <v>0</v>
      </c>
      <c r="BR11" s="38">
        <v>2</v>
      </c>
      <c r="BS11" s="25">
        <f t="shared" ref="BS11" si="357">AU4+AU5+AU6+AU7+AU8+AU9+AU10+AU11</f>
        <v>4.4117647058823533</v>
      </c>
      <c r="BT11" s="25">
        <f t="shared" ref="BT11" si="358">AV4+AV5+AV6+AV7+AV8+AV9+AV10+AV11</f>
        <v>20.588235294117649</v>
      </c>
      <c r="BU11" s="25">
        <f t="shared" ref="BU11" si="359">AW4+AW5+AW6+AW7+AW8+AW9+AW10+AW11</f>
        <v>83.82352941176471</v>
      </c>
      <c r="BV11" s="25">
        <f t="shared" ref="BV11" si="360">AX4+AX5+AX6+AX7+AX8+AX9+AX10+AX11</f>
        <v>88.235294117647058</v>
      </c>
      <c r="BW11" s="26">
        <f t="shared" ref="BW11" si="361">AY4+AY5+AY6+AY7+AY8+AY9+AY10+AY11</f>
        <v>88.235294117647058</v>
      </c>
      <c r="BX11" s="26">
        <f t="shared" ref="BX11" si="362">AZ4+AZ5+AZ6+AZ7+AZ8+AZ9+AZ10+AZ11</f>
        <v>89.705882352941174</v>
      </c>
      <c r="BY11" s="26">
        <f t="shared" ref="BY11" si="363">BA4+BA5+BA6+BA7+BA8+BA9+BA10+BA11</f>
        <v>88.235294117647058</v>
      </c>
      <c r="BZ11" s="44">
        <f t="shared" ref="BZ11" si="364">BB4+BB5+BB6+BB7+BB8+BB9+BB10+BB11</f>
        <v>5.882352941176471</v>
      </c>
      <c r="CA11" s="25">
        <f t="shared" ref="CA11" si="365">BC4+BC5+BC6+BC7+BC8+BC9+BC10+BC11</f>
        <v>100.00000000000001</v>
      </c>
      <c r="CB11" s="25">
        <f t="shared" ref="CB11" si="366">BD4+BD5+BD6+BD7+BD8+BD9+BD10+BD11</f>
        <v>100</v>
      </c>
      <c r="CC11" s="25">
        <f t="shared" ref="CC11" si="367">BE4+BE5+BE6+BE7+BE8+BE9+BE10+BE11</f>
        <v>89.705882352941174</v>
      </c>
      <c r="CD11" s="25">
        <f t="shared" ref="CD11" si="368">BF4+BF5+BF6+BF7+BF8+BF9+BF10+BF11</f>
        <v>98.529411764705884</v>
      </c>
      <c r="CE11" s="25">
        <f t="shared" ref="CE11" si="369">BG4+BG5+BG6+BG7+BG8+BG9+BG10+BG11</f>
        <v>98.529411764705884</v>
      </c>
      <c r="CF11" s="25">
        <f t="shared" ref="CF11" si="370">BH4+BH5+BH6+BH7+BH8+BH9+BH10+BH11</f>
        <v>100</v>
      </c>
      <c r="CG11" s="25">
        <f t="shared" ref="CG11" si="371">BI4+BI5+BI6+BI7+BI8+BI9+BI10+BI11</f>
        <v>11.764705882352942</v>
      </c>
      <c r="CH11" s="25">
        <f t="shared" ref="CH11" si="372">BJ4+BJ5+BJ6+BJ7+BJ8+BJ9+BJ10+BJ11</f>
        <v>86.764705882352942</v>
      </c>
      <c r="CI11" s="27">
        <f t="shared" ref="CI11" si="373">BK4+BK5+BK6+BK7+BK8+BK9+BK10+BK11</f>
        <v>100</v>
      </c>
      <c r="CJ11" s="27">
        <f t="shared" ref="CJ11" si="374">BL4+BL5+BL6+BL7+BL8+BL9+BL10+BL11</f>
        <v>100</v>
      </c>
      <c r="CK11" s="27">
        <f t="shared" ref="CK11" si="375">BM4+BM5+BM6+BM7+BM8+BM9+BM10+BM11</f>
        <v>100</v>
      </c>
      <c r="CL11" s="24">
        <f t="shared" ref="CL11" si="376">BN4+BN5+BN6+BN7+BN8+BN9+BN10+BN11</f>
        <v>94.117647058823536</v>
      </c>
      <c r="CM11" s="40">
        <f t="shared" ref="CM11" si="377">BO4+BO5+BO6+BO7+BO8+BO9+BO10+BO11</f>
        <v>99.999999999999986</v>
      </c>
      <c r="CN11" s="28"/>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38" customFormat="1" x14ac:dyDescent="0.25">
      <c r="B12" s="38" t="s">
        <v>10</v>
      </c>
      <c r="C12" s="2">
        <v>0</v>
      </c>
      <c r="D12" s="2">
        <v>0</v>
      </c>
      <c r="E12" s="2">
        <v>23</v>
      </c>
      <c r="F12" s="2">
        <v>0</v>
      </c>
      <c r="G12" s="2">
        <v>25</v>
      </c>
      <c r="H12" s="2">
        <v>12</v>
      </c>
      <c r="I12" s="2">
        <v>7</v>
      </c>
      <c r="J12" s="2">
        <v>1</v>
      </c>
      <c r="K12" s="4">
        <v>0</v>
      </c>
      <c r="L12" s="3">
        <v>0</v>
      </c>
      <c r="M12" s="3">
        <v>0</v>
      </c>
      <c r="N12" s="3">
        <v>0</v>
      </c>
      <c r="O12" s="3">
        <v>0</v>
      </c>
      <c r="P12" s="3">
        <v>0</v>
      </c>
      <c r="Q12" s="3">
        <v>0</v>
      </c>
      <c r="R12" s="3">
        <v>0</v>
      </c>
      <c r="S12" s="38">
        <v>68</v>
      </c>
      <c r="V12" s="38">
        <v>4</v>
      </c>
      <c r="W12" s="2">
        <f>K4</f>
        <v>7</v>
      </c>
      <c r="X12" s="2">
        <f>K5</f>
        <v>7</v>
      </c>
      <c r="Y12" s="2">
        <f>K6</f>
        <v>1</v>
      </c>
      <c r="Z12" s="2">
        <f>K7</f>
        <v>2</v>
      </c>
      <c r="AA12" s="4">
        <f>K8</f>
        <v>0</v>
      </c>
      <c r="AB12" s="3">
        <f>K9</f>
        <v>0</v>
      </c>
      <c r="AC12" s="4">
        <f>K10</f>
        <v>0</v>
      </c>
      <c r="AD12" s="38">
        <f>K11</f>
        <v>20</v>
      </c>
      <c r="AE12" s="4">
        <f>K12</f>
        <v>0</v>
      </c>
      <c r="AF12" s="4">
        <f>K13</f>
        <v>0</v>
      </c>
      <c r="AG12" s="3">
        <f>K14</f>
        <v>1</v>
      </c>
      <c r="AH12" s="2">
        <f>K15</f>
        <v>0</v>
      </c>
      <c r="AI12" s="3">
        <f>K16</f>
        <v>1</v>
      </c>
      <c r="AJ12" s="3">
        <f>K17</f>
        <v>0</v>
      </c>
      <c r="AK12" s="2">
        <f>K18</f>
        <v>13</v>
      </c>
      <c r="AL12" s="4">
        <f>K19</f>
        <v>1</v>
      </c>
      <c r="AM12" s="3">
        <f>K20</f>
        <v>0</v>
      </c>
      <c r="AN12" s="3">
        <f>K21</f>
        <v>0</v>
      </c>
      <c r="AO12" s="3">
        <f>K22</f>
        <v>0</v>
      </c>
      <c r="AP12" s="38">
        <f>K23</f>
        <v>3</v>
      </c>
      <c r="AQ12" s="42">
        <f>K24</f>
        <v>0</v>
      </c>
      <c r="AT12" s="38">
        <v>4</v>
      </c>
      <c r="AU12" s="25">
        <f t="shared" ref="AU12" si="378">PRODUCT(W12*100*1/W20)</f>
        <v>10.294117647058824</v>
      </c>
      <c r="AV12" s="25">
        <f t="shared" ref="AV12" si="379">PRODUCT(X12*100*1/X20)</f>
        <v>10.294117647058824</v>
      </c>
      <c r="AW12" s="25">
        <f t="shared" ref="AW12" si="380">PRODUCT(Y12*100*1/Y20)</f>
        <v>1.4705882352941178</v>
      </c>
      <c r="AX12" s="25">
        <f t="shared" ref="AX12" si="381">PRODUCT(Z12*100*1/Z20)</f>
        <v>2.9411764705882355</v>
      </c>
      <c r="AY12" s="26">
        <f t="shared" ref="AY12" si="382">PRODUCT(AA12*100*1/AA20)</f>
        <v>0</v>
      </c>
      <c r="AZ12" s="27">
        <f t="shared" ref="AZ12" si="383">PRODUCT(AB12*100*1/AB20)</f>
        <v>0</v>
      </c>
      <c r="BA12" s="26">
        <f t="shared" ref="BA12" si="384">PRODUCT(AC12*100*1/AC20)</f>
        <v>0</v>
      </c>
      <c r="BB12" s="44">
        <f t="shared" ref="BB12" si="385">PRODUCT(AD12*100*1/AD20)</f>
        <v>29.411764705882351</v>
      </c>
      <c r="BC12" s="26">
        <f t="shared" ref="BC12" si="386">PRODUCT(AE12*100*1/AE20)</f>
        <v>0</v>
      </c>
      <c r="BD12" s="26">
        <f t="shared" ref="BD12" si="387">PRODUCT(AF12*100*1/AF20)</f>
        <v>0</v>
      </c>
      <c r="BE12" s="27">
        <f t="shared" ref="BE12" si="388">PRODUCT(AG12*100*1/AG20)</f>
        <v>1.4705882352941178</v>
      </c>
      <c r="BF12" s="2">
        <f t="shared" ref="BF12" si="389">PRODUCT(AH12*100*1/AH20)</f>
        <v>0</v>
      </c>
      <c r="BG12" s="27">
        <f t="shared" ref="BG12" si="390">PRODUCT(AI12*100*1/AI20)</f>
        <v>1.4705882352941178</v>
      </c>
      <c r="BH12" s="27">
        <f t="shared" ref="BH12" si="391">PRODUCT(AJ12*100*1/AJ20)</f>
        <v>0</v>
      </c>
      <c r="BI12" s="25">
        <f t="shared" ref="BI12" si="392">PRODUCT(AK12*100*1/AK20)</f>
        <v>19.117647058823529</v>
      </c>
      <c r="BJ12" s="26">
        <f t="shared" ref="BJ12" si="393">PRODUCT(AL12*100*1/AL20)</f>
        <v>1.4705882352941178</v>
      </c>
      <c r="BK12" s="27">
        <f t="shared" ref="BK12" si="394">PRODUCT(AM12*100*1/AM20)</f>
        <v>0</v>
      </c>
      <c r="BL12" s="27">
        <f t="shared" ref="BL12" si="395">PRODUCT(AN12*100*1/AN20)</f>
        <v>0</v>
      </c>
      <c r="BM12" s="27">
        <f t="shared" ref="BM12" si="396">PRODUCT(AO12*100*1/AO20)</f>
        <v>0</v>
      </c>
      <c r="BN12" s="24">
        <f t="shared" ref="BN12" si="397">PRODUCT(AP12*100*1/AP20)</f>
        <v>4.4117647058823533</v>
      </c>
      <c r="BO12" s="40">
        <f t="shared" ref="BO12" si="398">PRODUCT(AQ12*100*1/AQ20)</f>
        <v>0</v>
      </c>
      <c r="BR12" s="38">
        <v>4</v>
      </c>
      <c r="BS12" s="25">
        <f t="shared" ref="BS12" si="399">AU4+AU5+AU6+AU7+AU8+AU9+AU10+AU11+AU12</f>
        <v>14.705882352941178</v>
      </c>
      <c r="BT12" s="25">
        <f t="shared" ref="BT12" si="400">AV4+AV5+AV6+AV7+AV8+AV9+AV10+AV11+AV12</f>
        <v>30.882352941176471</v>
      </c>
      <c r="BU12" s="25">
        <f t="shared" ref="BU12" si="401">AW4+AW5+AW6+AW7+AW8+AW9+AW10+AW11+AW12</f>
        <v>85.294117647058826</v>
      </c>
      <c r="BV12" s="25">
        <f t="shared" ref="BV12" si="402">AX4+AX5+AX6+AX7+AX8+AX9+AX10+AX11+AX12</f>
        <v>91.17647058823529</v>
      </c>
      <c r="BW12" s="26">
        <f t="shared" ref="BW12" si="403">AY4+AY5+AY6+AY7+AY8+AY9+AY10+AY11+AY12</f>
        <v>88.235294117647058</v>
      </c>
      <c r="BX12" s="27">
        <f t="shared" ref="BX12" si="404">AZ4+AZ5+AZ6+AZ7+AZ8+AZ9+AZ10+AZ11+AZ12</f>
        <v>89.705882352941174</v>
      </c>
      <c r="BY12" s="26">
        <f t="shared" ref="BY12" si="405">BA4+BA5+BA6+BA7+BA8+BA9+BA10+BA11+BA12</f>
        <v>88.235294117647058</v>
      </c>
      <c r="BZ12" s="44">
        <f t="shared" ref="BZ12" si="406">BB4+BB5+BB6+BB7+BB8+BB9+BB10+BB11+BB12</f>
        <v>35.294117647058826</v>
      </c>
      <c r="CA12" s="26">
        <f t="shared" ref="CA12" si="407">BC4+BC5+BC6+BC7+BC8+BC9+BC10+BC11+BC12</f>
        <v>100.00000000000001</v>
      </c>
      <c r="CB12" s="26">
        <f t="shared" ref="CB12" si="408">BD4+BD5+BD6+BD7+BD8+BD9+BD10+BD11+BD12</f>
        <v>100</v>
      </c>
      <c r="CC12" s="27">
        <f t="shared" ref="CC12" si="409">BE4+BE5+BE6+BE7+BE8+BE9+BE10+BE11+BE12</f>
        <v>91.17647058823529</v>
      </c>
      <c r="CD12" s="25">
        <f t="shared" ref="CD12" si="410">BF4+BF5+BF6+BF7+BF8+BF9+BF10+BF11+BF12</f>
        <v>98.529411764705884</v>
      </c>
      <c r="CE12" s="25">
        <f t="shared" ref="CE12" si="411">BG4+BG5+BG6+BG7+BG8+BG9+BG10+BG11+BG12</f>
        <v>100</v>
      </c>
      <c r="CF12" s="25">
        <f t="shared" ref="CF12" si="412">BH4+BH5+BH6+BH7+BH8+BH9+BH10+BH11+BH12</f>
        <v>100</v>
      </c>
      <c r="CG12" s="25">
        <f t="shared" ref="CG12" si="413">BI4+BI5+BI6+BI7+BI8+BI9+BI10+BI11+BI12</f>
        <v>30.882352941176471</v>
      </c>
      <c r="CH12" s="26">
        <f t="shared" ref="CH12" si="414">BJ4+BJ5+BJ6+BJ7+BJ8+BJ9+BJ10+BJ11+BJ12</f>
        <v>88.235294117647058</v>
      </c>
      <c r="CI12" s="27">
        <f t="shared" ref="CI12" si="415">BK4+BK5+BK6+BK7+BK8+BK9+BK10+BK11+BK12</f>
        <v>100</v>
      </c>
      <c r="CJ12" s="27">
        <f t="shared" ref="CJ12" si="416">BL4+BL5+BL6+BL7+BL8+BL9+BL10+BL11+BL12</f>
        <v>100</v>
      </c>
      <c r="CK12" s="27">
        <f t="shared" ref="CK12" si="417">BM4+BM5+BM6+BM7+BM8+BM9+BM10+BM11+BM12</f>
        <v>100</v>
      </c>
      <c r="CL12" s="24">
        <f t="shared" ref="CL12" si="418">BN4+BN5+BN6+BN7+BN8+BN9+BN10+BN11+BN12</f>
        <v>98.529411764705884</v>
      </c>
      <c r="CM12" s="40">
        <f t="shared" ref="CM12" si="419">BO4+BO5+BO6+BO7+BO8+BO9+BO10+BO11+BO12</f>
        <v>99.999999999999986</v>
      </c>
      <c r="CN12" s="7"/>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38" customFormat="1" x14ac:dyDescent="0.25">
      <c r="B13" s="38" t="s">
        <v>11</v>
      </c>
      <c r="C13" s="2">
        <v>0</v>
      </c>
      <c r="D13" s="2">
        <v>0</v>
      </c>
      <c r="E13" s="2">
        <v>66</v>
      </c>
      <c r="F13" s="2">
        <v>0</v>
      </c>
      <c r="G13" s="2">
        <v>0</v>
      </c>
      <c r="H13" s="2">
        <v>2</v>
      </c>
      <c r="I13" s="2">
        <v>0</v>
      </c>
      <c r="J13" s="2">
        <v>0</v>
      </c>
      <c r="K13" s="4">
        <v>0</v>
      </c>
      <c r="L13" s="4">
        <v>0</v>
      </c>
      <c r="M13" s="3">
        <v>0</v>
      </c>
      <c r="N13" s="3">
        <v>0</v>
      </c>
      <c r="O13" s="3">
        <v>0</v>
      </c>
      <c r="P13" s="3">
        <v>0</v>
      </c>
      <c r="Q13" s="3">
        <v>0</v>
      </c>
      <c r="R13" s="3">
        <v>0</v>
      </c>
      <c r="S13" s="38">
        <v>68</v>
      </c>
      <c r="V13" s="38">
        <v>8</v>
      </c>
      <c r="W13" s="2">
        <f>L4</f>
        <v>9</v>
      </c>
      <c r="X13" s="2">
        <f>L5</f>
        <v>10</v>
      </c>
      <c r="Y13" s="2">
        <f>L6</f>
        <v>1</v>
      </c>
      <c r="Z13" s="2">
        <f>L7</f>
        <v>1</v>
      </c>
      <c r="AA13" s="3">
        <f>L8</f>
        <v>0</v>
      </c>
      <c r="AB13" s="3">
        <f>L9</f>
        <v>1</v>
      </c>
      <c r="AC13" s="3">
        <f>L10</f>
        <v>2</v>
      </c>
      <c r="AD13" s="38">
        <f>L11</f>
        <v>17</v>
      </c>
      <c r="AE13" s="3">
        <f>L12</f>
        <v>0</v>
      </c>
      <c r="AF13" s="4">
        <f>L13</f>
        <v>0</v>
      </c>
      <c r="AG13" s="3">
        <f>L14</f>
        <v>2</v>
      </c>
      <c r="AH13" s="2">
        <f>L15</f>
        <v>0</v>
      </c>
      <c r="AI13" s="3">
        <f>L16</f>
        <v>0</v>
      </c>
      <c r="AJ13" s="3">
        <f>L17</f>
        <v>0</v>
      </c>
      <c r="AK13" s="2">
        <f>L18</f>
        <v>7</v>
      </c>
      <c r="AL13" s="3">
        <f>L19</f>
        <v>2</v>
      </c>
      <c r="AM13" s="3">
        <f>L20</f>
        <v>0</v>
      </c>
      <c r="AN13" s="3">
        <f>L21</f>
        <v>0</v>
      </c>
      <c r="AO13" s="3">
        <f>L22</f>
        <v>0</v>
      </c>
      <c r="AP13" s="38">
        <f>L23</f>
        <v>1</v>
      </c>
      <c r="AQ13" s="42">
        <f>L24</f>
        <v>0</v>
      </c>
      <c r="AT13" s="38">
        <v>8</v>
      </c>
      <c r="AU13" s="25">
        <f t="shared" ref="AU13" si="420">PRODUCT(W13*100*1/W20)</f>
        <v>13.235294117647058</v>
      </c>
      <c r="AV13" s="25">
        <f t="shared" ref="AV13" si="421">PRODUCT(X13*100*1/X20)</f>
        <v>14.705882352941176</v>
      </c>
      <c r="AW13" s="25">
        <f t="shared" ref="AW13" si="422">PRODUCT(Y13*100*1/Y20)</f>
        <v>1.4705882352941178</v>
      </c>
      <c r="AX13" s="25">
        <f t="shared" ref="AX13" si="423">PRODUCT(Z13*100*1/Z20)</f>
        <v>1.4705882352941178</v>
      </c>
      <c r="AY13" s="27">
        <f t="shared" ref="AY13" si="424">PRODUCT(AA13*100*1/AA20)</f>
        <v>0</v>
      </c>
      <c r="AZ13" s="27">
        <f t="shared" ref="AZ13" si="425">PRODUCT(AB13*100*1/AB20)</f>
        <v>1.4705882352941178</v>
      </c>
      <c r="BA13" s="27">
        <f t="shared" ref="BA13" si="426">PRODUCT(AC13*100*1/AC20)</f>
        <v>2.9411764705882355</v>
      </c>
      <c r="BB13" s="44">
        <f t="shared" ref="BB13" si="427">PRODUCT(AD13*100*1/AD20)</f>
        <v>25</v>
      </c>
      <c r="BC13" s="27">
        <f t="shared" ref="BC13" si="428">PRODUCT(AE13*100*1/AE20)</f>
        <v>0</v>
      </c>
      <c r="BD13" s="26">
        <f t="shared" ref="BD13" si="429">PRODUCT(AF13*100*1/AF20)</f>
        <v>0</v>
      </c>
      <c r="BE13" s="27">
        <f t="shared" ref="BE13" si="430">PRODUCT(AG13*100*1/AG20)</f>
        <v>2.9411764705882355</v>
      </c>
      <c r="BF13" s="2">
        <f t="shared" ref="BF13" si="431">PRODUCT(AH13*100*1/AH20)</f>
        <v>0</v>
      </c>
      <c r="BG13" s="3">
        <f t="shared" ref="BG13" si="432">PRODUCT(AI13*100*1/AI20)</f>
        <v>0</v>
      </c>
      <c r="BH13" s="27">
        <f t="shared" ref="BH13" si="433">PRODUCT(AJ13*100*1/AJ20)</f>
        <v>0</v>
      </c>
      <c r="BI13" s="25">
        <f t="shared" ref="BI13" si="434">PRODUCT(AK13*100*1/AK20)</f>
        <v>10.294117647058824</v>
      </c>
      <c r="BJ13" s="27">
        <f t="shared" ref="BJ13" si="435">PRODUCT(AL13*100*1/AL20)</f>
        <v>2.9411764705882355</v>
      </c>
      <c r="BK13" s="27">
        <f t="shared" ref="BK13" si="436">PRODUCT(AM13*100*1/AM20)</f>
        <v>0</v>
      </c>
      <c r="BL13" s="27">
        <f t="shared" ref="BL13" si="437">PRODUCT(AN13*100*1/AN20)</f>
        <v>0</v>
      </c>
      <c r="BM13" s="27">
        <f t="shared" ref="BM13" si="438">PRODUCT(AO13*100*1/AO20)</f>
        <v>0</v>
      </c>
      <c r="BN13" s="24">
        <f t="shared" ref="BN13" si="439">PRODUCT(AP13*100*1/AP20)</f>
        <v>1.4705882352941178</v>
      </c>
      <c r="BO13" s="40">
        <f t="shared" ref="BO13" si="440">PRODUCT(AQ13*100*1/AQ20)</f>
        <v>0</v>
      </c>
      <c r="BR13" s="38">
        <v>8</v>
      </c>
      <c r="BS13" s="25">
        <f t="shared" ref="BS13" si="441">AU4+AU5+AU6+AU7+AU8+AU9+AU10+AU11+AU12+AU13</f>
        <v>27.941176470588236</v>
      </c>
      <c r="BT13" s="25">
        <f t="shared" ref="BT13" si="442">AV4+AV5+AV6+AV7+AV8+AV9+AV10+AV11+AV12+AV13</f>
        <v>45.588235294117645</v>
      </c>
      <c r="BU13" s="25">
        <f t="shared" ref="BU13" si="443">AW4+AW5+AW6+AW7+AW8+AW9+AW10+AW11+AW12+AW13</f>
        <v>86.764705882352942</v>
      </c>
      <c r="BV13" s="25">
        <f t="shared" ref="BV13" si="444">AX4+AX5+AX6+AX7+AX8+AX9+AX10+AX11+AX12+AX13</f>
        <v>92.647058823529406</v>
      </c>
      <c r="BW13" s="27">
        <f t="shared" ref="BW13" si="445">AY4+AY5+AY6+AY7+AY8+AY9+AY10+AY11+AY12+AY13</f>
        <v>88.235294117647058</v>
      </c>
      <c r="BX13" s="27">
        <f t="shared" ref="BX13" si="446">AZ4+AZ5+AZ6+AZ7+AZ8+AZ9+AZ10+AZ11+AZ12+AZ13</f>
        <v>91.17647058823529</v>
      </c>
      <c r="BY13" s="27">
        <f t="shared" ref="BY13" si="447">BA4+BA5+BA6+BA7+BA8+BA9+BA10+BA11+BA12+BA13</f>
        <v>91.17647058823529</v>
      </c>
      <c r="BZ13" s="44">
        <f t="shared" ref="BZ13" si="448">BB4+BB5+BB6+BB7+BB8+BB9+BB10+BB11+BB12+BB13</f>
        <v>60.294117647058826</v>
      </c>
      <c r="CA13" s="27">
        <f t="shared" ref="CA13" si="449">BC4+BC5+BC6+BC7+BC8+BC9+BC10+BC11+BC12+BC13</f>
        <v>100.00000000000001</v>
      </c>
      <c r="CB13" s="26">
        <f t="shared" ref="CB13" si="450">BD4+BD5+BD6+BD7+BD8+BD9+BD10+BD11+BD12+BD13</f>
        <v>100</v>
      </c>
      <c r="CC13" s="27">
        <f t="shared" ref="CC13" si="451">BE4+BE5+BE6+BE7+BE8+BE9+BE10+BE11+BE12+BE13</f>
        <v>94.117647058823522</v>
      </c>
      <c r="CD13" s="25">
        <f t="shared" ref="CD13" si="452">BF4+BF5+BF6+BF7+BF8+BF9+BF10+BF11+BF12+BF13</f>
        <v>98.529411764705884</v>
      </c>
      <c r="CE13" s="27">
        <f t="shared" ref="CE13" si="453">BG4+BG5+BG6+BG7+BG8+BG9+BG10+BG11+BG12+BG13</f>
        <v>100</v>
      </c>
      <c r="CF13" s="27">
        <f t="shared" ref="CF13" si="454">BH4+BH5+BH6+BH7+BH8+BH9+BH10+BH11+BH12+BH13</f>
        <v>100</v>
      </c>
      <c r="CG13" s="25">
        <f t="shared" ref="CG13" si="455">BI4+BI5+BI6+BI7+BI8+BI9+BI10+BI11+BI12+BI13</f>
        <v>41.176470588235297</v>
      </c>
      <c r="CH13" s="27">
        <f t="shared" ref="CH13" si="456">BJ4+BJ5+BJ6+BJ7+BJ8+BJ9+BJ10+BJ11+BJ12+BJ13</f>
        <v>91.17647058823529</v>
      </c>
      <c r="CI13" s="27">
        <f t="shared" ref="CI13" si="457">BK4+BK5+BK6+BK7+BK8+BK9+BK10+BK11+BK12+BK13</f>
        <v>100</v>
      </c>
      <c r="CJ13" s="27">
        <f t="shared" ref="CJ13" si="458">BL4+BL5+BL6+BL7+BL8+BL9+BL10+BL11+BL12+BL13</f>
        <v>100</v>
      </c>
      <c r="CK13" s="27">
        <f t="shared" ref="CK13" si="459">BM4+BM5+BM6+BM7+BM8+BM9+BM10+BM11+BM12+BM13</f>
        <v>100</v>
      </c>
      <c r="CL13" s="24">
        <f t="shared" ref="CL13" si="460">BN4+BN5+BN6+BN7+BN8+BN9+BN10+BN11+BN12+BN13</f>
        <v>100</v>
      </c>
      <c r="CM13" s="40">
        <f t="shared" ref="CM13" si="461">BO4+BO5+BO6+BO7+BO8+BO9+BO10+BO11+BO12+BO13</f>
        <v>99.999999999999986</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38" customFormat="1" x14ac:dyDescent="0.25">
      <c r="B14" s="38" t="s">
        <v>12</v>
      </c>
      <c r="C14" s="2">
        <v>0</v>
      </c>
      <c r="D14" s="2">
        <v>0</v>
      </c>
      <c r="E14" s="2">
        <v>0</v>
      </c>
      <c r="F14" s="2">
        <v>5</v>
      </c>
      <c r="G14" s="2">
        <v>36</v>
      </c>
      <c r="H14" s="2">
        <v>10</v>
      </c>
      <c r="I14" s="2">
        <v>10</v>
      </c>
      <c r="J14" s="2">
        <v>0</v>
      </c>
      <c r="K14" s="3">
        <v>1</v>
      </c>
      <c r="L14" s="3">
        <v>2</v>
      </c>
      <c r="M14" s="3">
        <v>4</v>
      </c>
      <c r="N14" s="3">
        <v>0</v>
      </c>
      <c r="O14" s="3">
        <v>0</v>
      </c>
      <c r="P14" s="3">
        <v>0</v>
      </c>
      <c r="Q14" s="3">
        <v>0</v>
      </c>
      <c r="R14" s="3">
        <v>0</v>
      </c>
      <c r="S14" s="38">
        <v>68</v>
      </c>
      <c r="V14" s="38">
        <v>16</v>
      </c>
      <c r="W14" s="3">
        <f>M4</f>
        <v>4</v>
      </c>
      <c r="X14" s="3">
        <f>M5</f>
        <v>11</v>
      </c>
      <c r="Y14" s="3">
        <f>M6</f>
        <v>2</v>
      </c>
      <c r="Z14" s="3">
        <f>M7</f>
        <v>0</v>
      </c>
      <c r="AA14" s="3">
        <f>M8</f>
        <v>4</v>
      </c>
      <c r="AB14" s="3">
        <f>M9</f>
        <v>6</v>
      </c>
      <c r="AC14" s="3">
        <f>M10</f>
        <v>0</v>
      </c>
      <c r="AD14" s="38">
        <f>M11</f>
        <v>14</v>
      </c>
      <c r="AE14" s="3">
        <f>M12</f>
        <v>0</v>
      </c>
      <c r="AF14" s="3">
        <f>M13</f>
        <v>0</v>
      </c>
      <c r="AG14" s="3">
        <f>M14</f>
        <v>4</v>
      </c>
      <c r="AH14" s="3">
        <f>M15</f>
        <v>1</v>
      </c>
      <c r="AI14" s="3">
        <f>M16</f>
        <v>0</v>
      </c>
      <c r="AJ14" s="3">
        <f>M17</f>
        <v>0</v>
      </c>
      <c r="AK14" s="2">
        <f>M18</f>
        <v>13</v>
      </c>
      <c r="AL14" s="3">
        <f>M19</f>
        <v>1</v>
      </c>
      <c r="AM14" s="3">
        <f>M20</f>
        <v>0</v>
      </c>
      <c r="AN14" s="3">
        <f>M21</f>
        <v>0</v>
      </c>
      <c r="AO14" s="3">
        <f>M22</f>
        <v>0</v>
      </c>
      <c r="AP14" s="38">
        <f>M23</f>
        <v>0</v>
      </c>
      <c r="AQ14" s="42">
        <f>M24</f>
        <v>0</v>
      </c>
      <c r="AT14" s="38">
        <v>16</v>
      </c>
      <c r="AU14" s="27">
        <f t="shared" ref="AU14" si="462">PRODUCT(W14*100*1/W20)</f>
        <v>5.882352941176471</v>
      </c>
      <c r="AV14" s="27">
        <f t="shared" ref="AV14" si="463">PRODUCT(X14*100*1/X20)</f>
        <v>16.176470588235293</v>
      </c>
      <c r="AW14" s="27">
        <f t="shared" ref="AW14" si="464">PRODUCT(Y14*100*1/Y20)</f>
        <v>2.9411764705882355</v>
      </c>
      <c r="AX14" s="27">
        <f t="shared" ref="AX14" si="465">PRODUCT(Z14*100*1/Z20)</f>
        <v>0</v>
      </c>
      <c r="AY14" s="27">
        <f t="shared" ref="AY14" si="466">PRODUCT(AA14*100*1/AA20)</f>
        <v>5.882352941176471</v>
      </c>
      <c r="AZ14" s="27">
        <f t="shared" ref="AZ14" si="467">PRODUCT(AB14*100*1/AB20)</f>
        <v>8.8235294117647065</v>
      </c>
      <c r="BA14" s="27">
        <f t="shared" ref="BA14" si="468">PRODUCT(AC14*100*1/AC20)</f>
        <v>0</v>
      </c>
      <c r="BB14" s="40">
        <f t="shared" ref="BB14" si="469">PRODUCT(AD14*100*1/AD20)</f>
        <v>20.588235294117649</v>
      </c>
      <c r="BC14" s="27">
        <f t="shared" ref="BC14" si="470">PRODUCT(AE14*100*1/AE20)</f>
        <v>0</v>
      </c>
      <c r="BD14" s="27">
        <f t="shared" ref="BD14" si="471">PRODUCT(AF14*100*1/AF20)</f>
        <v>0</v>
      </c>
      <c r="BE14" s="27">
        <f t="shared" ref="BE14" si="472">PRODUCT(AG14*100*1/AG20)</f>
        <v>5.882352941176471</v>
      </c>
      <c r="BF14" s="27">
        <f t="shared" ref="BF14" si="473">PRODUCT(AH14*100*1/AH20)</f>
        <v>1.4705882352941178</v>
      </c>
      <c r="BG14" s="3">
        <f t="shared" ref="BG14" si="474">PRODUCT(AI14*100*1/AI20)</f>
        <v>0</v>
      </c>
      <c r="BH14" s="27">
        <f t="shared" ref="BH14" si="475">PRODUCT(AJ14*100*1/AJ20)</f>
        <v>0</v>
      </c>
      <c r="BI14" s="25">
        <f t="shared" ref="BI14" si="476">PRODUCT(AK14*100*1/AK20)</f>
        <v>19.117647058823529</v>
      </c>
      <c r="BJ14" s="27">
        <f t="shared" ref="BJ14" si="477">PRODUCT(AL14*100*1/AL20)</f>
        <v>1.4705882352941178</v>
      </c>
      <c r="BK14" s="27">
        <f t="shared" ref="BK14" si="478">PRODUCT(AM14*100*1/AM20)</f>
        <v>0</v>
      </c>
      <c r="BL14" s="27">
        <f t="shared" ref="BL14" si="479">PRODUCT(AN14*100*1/AN20)</f>
        <v>0</v>
      </c>
      <c r="BM14" s="27">
        <f t="shared" ref="BM14" si="480">PRODUCT(AO14*100*1/AO20)</f>
        <v>0</v>
      </c>
      <c r="BN14" s="24">
        <f t="shared" ref="BN14" si="481">PRODUCT(AP14*100*1/AP20)</f>
        <v>0</v>
      </c>
      <c r="BO14" s="40">
        <f t="shared" ref="BO14" si="482">PRODUCT(AQ14*100*1/AQ20)</f>
        <v>0</v>
      </c>
      <c r="BR14" s="38">
        <v>16</v>
      </c>
      <c r="BS14" s="27">
        <f t="shared" ref="BS14" si="483">AU4+AU5+AU6+AU7+AU8+AU9+AU10+AU11+AU12+AU13+AU14</f>
        <v>33.82352941176471</v>
      </c>
      <c r="BT14" s="27">
        <f t="shared" ref="BT14" si="484">AV4+AV5+AV6+AV7+AV8+AV9+AV10+AV11+AV12+AV13+AV14</f>
        <v>61.764705882352942</v>
      </c>
      <c r="BU14" s="25">
        <f t="shared" ref="BU14" si="485">AW4+AW5+AW6+AW7+AW8+AW9+AW10+AW11+AW12+AW13+AW14</f>
        <v>89.705882352941174</v>
      </c>
      <c r="BV14" s="25">
        <f t="shared" ref="BV14" si="486">AX4+AX5+AX6+AX7+AX8+AX9+AX10+AX11+AX12+AX13+AX14</f>
        <v>92.647058823529406</v>
      </c>
      <c r="BW14" s="27">
        <f t="shared" ref="BW14" si="487">AY4+AY5+AY6+AY7+AY8+AY9+AY10+AY11+AY12+AY13+AY14</f>
        <v>94.117647058823536</v>
      </c>
      <c r="BX14" s="27">
        <f t="shared" ref="BX14" si="488">AZ4+AZ5+AZ6+AZ7+AZ8+AZ9+AZ10+AZ11+AZ12+AZ13+AZ14</f>
        <v>100</v>
      </c>
      <c r="BY14" s="27">
        <f t="shared" ref="BY14" si="489">BA4+BA5+BA6+BA7+BA8+BA9+BA10+BA11+BA12+BA13+BA14</f>
        <v>91.17647058823529</v>
      </c>
      <c r="BZ14" s="40">
        <f t="shared" ref="BZ14" si="490">BB4+BB5+BB6+BB7+BB8+BB9+BB10+BB11+BB12+BB13+BB14</f>
        <v>80.882352941176478</v>
      </c>
      <c r="CA14" s="27">
        <f t="shared" ref="CA14" si="491">BC4+BC5+BC6+BC7+BC8+BC9+BC10+BC11+BC12+BC13+BC14</f>
        <v>100.00000000000001</v>
      </c>
      <c r="CB14" s="27">
        <f t="shared" ref="CB14" si="492">BD4+BD5+BD6+BD7+BD8+BD9+BD10+BD11+BD12+BD13+BD14</f>
        <v>100</v>
      </c>
      <c r="CC14" s="27">
        <f t="shared" ref="CC14" si="493">BE4+BE5+BE6+BE7+BE8+BE9+BE10+BE11+BE12+BE13+BE14</f>
        <v>100</v>
      </c>
      <c r="CD14" s="25">
        <f t="shared" ref="CD14" si="494">BF4+BF5+BF6+BF7+BF8+BF9+BF10+BF11+BF12+BF13+BF14</f>
        <v>100</v>
      </c>
      <c r="CE14" s="27">
        <f t="shared" ref="CE14" si="495">BG4+BG5+BG6+BG7+BG8+BG9+BG10+BG11+BG12+BG13+BG14</f>
        <v>100</v>
      </c>
      <c r="CF14" s="27">
        <f t="shared" ref="CF14" si="496">BH4+BH5+BH6+BH7+BH8+BH9+BH10+BH11+BH12+BH13+BH14</f>
        <v>100</v>
      </c>
      <c r="CG14" s="25">
        <f t="shared" ref="CG14" si="497">BI4+BI5+BI6+BI7+BI8+BI9+BI10+BI11+BI12+BI13+BI14</f>
        <v>60.294117647058826</v>
      </c>
      <c r="CH14" s="27">
        <f t="shared" ref="CH14" si="498">BJ4+BJ5+BJ6+BJ7+BJ8+BJ9+BJ10+BJ11+BJ12+BJ13+BJ14</f>
        <v>92.647058823529406</v>
      </c>
      <c r="CI14" s="27">
        <f t="shared" ref="CI14" si="499">BK4+BK5+BK6+BK7+BK8+BK9+BK10+BK11+BK12+BK13+BK14</f>
        <v>100</v>
      </c>
      <c r="CJ14" s="27">
        <f t="shared" ref="CJ14" si="500">BL4+BL5+BL6+BL7+BL8+BL9+BL10+BL11+BL12+BL13+BL14</f>
        <v>100</v>
      </c>
      <c r="CK14" s="27">
        <f t="shared" ref="CK14" si="501">BM4+BM5+BM6+BM7+BM8+BM9+BM10+BM11+BM12+BM13+BM14</f>
        <v>100</v>
      </c>
      <c r="CL14" s="24">
        <f t="shared" ref="CL14" si="502">BN4+BN5+BN6+BN7+BN8+BN9+BN10+BN11+BN12+BN13+BN14</f>
        <v>100</v>
      </c>
      <c r="CM14" s="40">
        <f t="shared" ref="CM14" si="503">BO4+BO5+BO6+BO7+BO8+BO9+BO10+BO11+BO12+BO13+BO14</f>
        <v>99.999999999999986</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38" customFormat="1" x14ac:dyDescent="0.25">
      <c r="B15" s="38" t="s">
        <v>13</v>
      </c>
      <c r="C15" s="2">
        <v>0</v>
      </c>
      <c r="D15" s="2">
        <v>0</v>
      </c>
      <c r="E15" s="2">
        <v>0</v>
      </c>
      <c r="F15" s="2">
        <v>0</v>
      </c>
      <c r="G15" s="2">
        <v>58</v>
      </c>
      <c r="H15" s="2">
        <v>0</v>
      </c>
      <c r="I15" s="2">
        <v>9</v>
      </c>
      <c r="J15" s="2">
        <v>0</v>
      </c>
      <c r="K15" s="2">
        <v>0</v>
      </c>
      <c r="L15" s="2">
        <v>0</v>
      </c>
      <c r="M15" s="3">
        <v>1</v>
      </c>
      <c r="N15" s="3">
        <v>0</v>
      </c>
      <c r="O15" s="3">
        <v>0</v>
      </c>
      <c r="P15" s="3">
        <v>0</v>
      </c>
      <c r="Q15" s="3">
        <v>0</v>
      </c>
      <c r="R15" s="3">
        <v>0</v>
      </c>
      <c r="S15" s="38">
        <v>68</v>
      </c>
      <c r="V15" s="38">
        <v>32</v>
      </c>
      <c r="W15" s="3">
        <f>N4</f>
        <v>9</v>
      </c>
      <c r="X15" s="3">
        <f>N5</f>
        <v>7</v>
      </c>
      <c r="Y15" s="3">
        <f>N6</f>
        <v>1</v>
      </c>
      <c r="Z15" s="3">
        <f>N7</f>
        <v>2</v>
      </c>
      <c r="AA15" s="3">
        <f>N8</f>
        <v>4</v>
      </c>
      <c r="AB15" s="3">
        <f>N9</f>
        <v>0</v>
      </c>
      <c r="AC15" s="3">
        <f>N10</f>
        <v>4</v>
      </c>
      <c r="AD15" s="38">
        <f>N11</f>
        <v>5</v>
      </c>
      <c r="AE15" s="3">
        <f>N12</f>
        <v>0</v>
      </c>
      <c r="AF15" s="3">
        <f>N13</f>
        <v>0</v>
      </c>
      <c r="AG15" s="3">
        <f>N14</f>
        <v>0</v>
      </c>
      <c r="AH15" s="3">
        <f>N15</f>
        <v>0</v>
      </c>
      <c r="AI15" s="3">
        <f>N16</f>
        <v>0</v>
      </c>
      <c r="AJ15" s="3">
        <f>N17</f>
        <v>0</v>
      </c>
      <c r="AK15" s="2">
        <f>N18</f>
        <v>18</v>
      </c>
      <c r="AL15" s="3">
        <f>N19</f>
        <v>5</v>
      </c>
      <c r="AM15" s="3">
        <f>N20</f>
        <v>0</v>
      </c>
      <c r="AN15" s="3">
        <f>N21</f>
        <v>0</v>
      </c>
      <c r="AO15" s="3">
        <f>N22</f>
        <v>0</v>
      </c>
      <c r="AP15" s="38">
        <f>N23</f>
        <v>0</v>
      </c>
      <c r="AQ15" s="42">
        <f>N24</f>
        <v>0</v>
      </c>
      <c r="AT15" s="38">
        <v>32</v>
      </c>
      <c r="AU15" s="27">
        <f t="shared" ref="AU15" si="504">PRODUCT(W15*100*1/W20)</f>
        <v>13.235294117647058</v>
      </c>
      <c r="AV15" s="27">
        <f t="shared" ref="AV15" si="505">PRODUCT(X15*100*1/X20)</f>
        <v>10.294117647058824</v>
      </c>
      <c r="AW15" s="27">
        <f t="shared" ref="AW15" si="506">PRODUCT(Y15*100*1/Y20)</f>
        <v>1.4705882352941178</v>
      </c>
      <c r="AX15" s="27">
        <f t="shared" ref="AX15" si="507">PRODUCT(Z15*100*1/Z20)</f>
        <v>2.9411764705882355</v>
      </c>
      <c r="AY15" s="27">
        <f t="shared" ref="AY15" si="508">PRODUCT(AA15*100*1/AA20)</f>
        <v>5.882352941176471</v>
      </c>
      <c r="AZ15" s="27">
        <f t="shared" ref="AZ15" si="509">PRODUCT(AB15*100*1/AB20)</f>
        <v>0</v>
      </c>
      <c r="BA15" s="27">
        <f t="shared" ref="BA15" si="510">PRODUCT(AC15*100*1/AC20)</f>
        <v>5.882352941176471</v>
      </c>
      <c r="BB15" s="40">
        <f t="shared" ref="BB15" si="511">PRODUCT(AD15*100*1/AD20)</f>
        <v>7.3529411764705879</v>
      </c>
      <c r="BC15" s="27">
        <f t="shared" ref="BC15" si="512">PRODUCT(AE15*100*1/AE20)</f>
        <v>0</v>
      </c>
      <c r="BD15" s="27">
        <f t="shared" ref="BD15" si="513">PRODUCT(AF15*100*1/AF20)</f>
        <v>0</v>
      </c>
      <c r="BE15" s="27">
        <f t="shared" ref="BE15" si="514">PRODUCT(AG15*100*1/AG20)</f>
        <v>0</v>
      </c>
      <c r="BF15" s="27">
        <f t="shared" ref="BF15" si="515">PRODUCT(AH15*100*1/AH20)</f>
        <v>0</v>
      </c>
      <c r="BG15" s="27">
        <f t="shared" ref="BG15" si="516">PRODUCT(AI15*100*1/AI20)</f>
        <v>0</v>
      </c>
      <c r="BH15" s="27">
        <f t="shared" ref="BH15" si="517">PRODUCT(AJ15*100*1/AJ20)</f>
        <v>0</v>
      </c>
      <c r="BI15" s="25">
        <f t="shared" ref="BI15" si="518">PRODUCT(AK15*100*1/AK20)</f>
        <v>26.470588235294116</v>
      </c>
      <c r="BJ15" s="27">
        <f t="shared" ref="BJ15" si="519">PRODUCT(AL15*100*1/AL20)</f>
        <v>7.3529411764705879</v>
      </c>
      <c r="BK15" s="27">
        <f t="shared" ref="BK15" si="520">PRODUCT(AM15*100*1/AM20)</f>
        <v>0</v>
      </c>
      <c r="BL15" s="27">
        <f t="shared" ref="BL15" si="521">PRODUCT(AN15*100*1/AN20)</f>
        <v>0</v>
      </c>
      <c r="BM15" s="27">
        <f t="shared" ref="BM15" si="522">PRODUCT(AO15*100*1/AO20)</f>
        <v>0</v>
      </c>
      <c r="BN15" s="24">
        <f t="shared" ref="BN15" si="523">PRODUCT(AP15*100*1/AP20)</f>
        <v>0</v>
      </c>
      <c r="BO15" s="40">
        <f t="shared" ref="BO15" si="524">PRODUCT(AQ15*100*1/AQ20)</f>
        <v>0</v>
      </c>
      <c r="BR15" s="38">
        <v>32</v>
      </c>
      <c r="BS15" s="27">
        <f t="shared" ref="BS15" si="525">AU4+AU5+AU6+AU7+AU8+AU9+AU10+AU11+AU12+AU13+AU14+AU15</f>
        <v>47.058823529411768</v>
      </c>
      <c r="BT15" s="27">
        <f t="shared" ref="BT15" si="526">AV4+AV5+AV6+AV7+AV8+AV9+AV10+AV11+AV12+AV13+AV14+AV15</f>
        <v>72.058823529411768</v>
      </c>
      <c r="BU15" s="27">
        <f t="shared" ref="BU15" si="527">AW4+AW5+AW6+AW7+AW8+AW9+AW10+AW11+AW12+AW13+AW14+AW15</f>
        <v>91.17647058823529</v>
      </c>
      <c r="BV15" s="27">
        <f t="shared" ref="BV15" si="528">AX4+AX5+AX6+AX7+AX8+AX9+AX10+AX11+AX12+AX13+AX14+AX15</f>
        <v>95.588235294117638</v>
      </c>
      <c r="BW15" s="27">
        <f t="shared" ref="BW15" si="529">AY4+AY5+AY6+AY7+AY8+AY9+AY10+AY11+AY12+AY13+AY14+AY15</f>
        <v>100</v>
      </c>
      <c r="BX15" s="27">
        <f t="shared" ref="BX15" si="530">AZ4+AZ5+AZ6+AZ7+AZ8+AZ9+AZ10+AZ11+AZ12+AZ13+AZ14+AZ15</f>
        <v>100</v>
      </c>
      <c r="BY15" s="27">
        <f t="shared" ref="BY15" si="531">BA4+BA5+BA6+BA7+BA8+BA9+BA10+BA11+BA12+BA13+BA14+BA15</f>
        <v>97.058823529411768</v>
      </c>
      <c r="BZ15" s="40">
        <f t="shared" ref="BZ15" si="532">BB4+BB5+BB6+BB7+BB8+BB9+BB10+BB11+BB12+BB13+BB14+BB15</f>
        <v>88.235294117647072</v>
      </c>
      <c r="CA15" s="27">
        <f t="shared" ref="CA15" si="533">BC4+BC5+BC6+BC7+BC8+BC9+BC10+BC11+BC12+BC13+BC14+BC15</f>
        <v>100.00000000000001</v>
      </c>
      <c r="CB15" s="27">
        <f t="shared" ref="CB15" si="534">BD4+BD5+BD6+BD7+BD8+BD9+BD10+BD11+BD12+BD13+BD14+BD15</f>
        <v>100</v>
      </c>
      <c r="CC15" s="27">
        <f t="shared" ref="CC15" si="535">BE4+BE5+BE6+BE7+BE8+BE9+BE10+BE11+BE12+BE13+BE14+BE15</f>
        <v>100</v>
      </c>
      <c r="CD15" s="27">
        <f t="shared" ref="CD15" si="536">BF4+BF5+BF6+BF7+BF8+BF9+BF10+BF11+BF12+BF13+BF14+BF15</f>
        <v>100</v>
      </c>
      <c r="CE15" s="27">
        <f t="shared" ref="CE15" si="537">BG4+BG5+BG6+BG7+BG8+BG9+BG10+BG11+BG12+BG13+BG14+BG15</f>
        <v>100</v>
      </c>
      <c r="CF15" s="27">
        <f t="shared" ref="CF15" si="538">BH4+BH5+BH6+BH7+BH8+BH9+BH10+BH11+BH12+BH13+BH14+BH15</f>
        <v>100</v>
      </c>
      <c r="CG15" s="25">
        <f t="shared" ref="CG15" si="539">BI4+BI5+BI6+BI7+BI8+BI9+BI10+BI11+BI12+BI13+BI14+BI15</f>
        <v>86.764705882352942</v>
      </c>
      <c r="CH15" s="27">
        <f t="shared" ref="CH15" si="540">BJ4+BJ5+BJ6+BJ7+BJ8+BJ9+BJ10+BJ11+BJ12+BJ13+BJ14+BJ15</f>
        <v>100</v>
      </c>
      <c r="CI15" s="27">
        <f t="shared" ref="CI15" si="541">BK4+BK5+BK6+BK7+BK8+BK9+BK10+BK11+BK12+BK13+BK14+BK15</f>
        <v>100</v>
      </c>
      <c r="CJ15" s="27">
        <f t="shared" ref="CJ15" si="542">BL4+BL5+BL6+BL7+BL8+BL9+BL10+BL11+BL12+BL13+BL14+BL15</f>
        <v>100</v>
      </c>
      <c r="CK15" s="27">
        <f t="shared" ref="CK15" si="543">BM4+BM5+BM6+BM7+BM8+BM9+BM10+BM11+BM12+BM13+BM14+BM15</f>
        <v>100</v>
      </c>
      <c r="CL15" s="24">
        <f t="shared" ref="CL15" si="544">BN4+BN5+BN6+BN7+BN8+BN9+BN10+BN11+BN12+BN13+BN14+BN15</f>
        <v>100</v>
      </c>
      <c r="CM15" s="40">
        <f t="shared" ref="CM15" si="545">BO4+BO5+BO6+BO7+BO8+BO9+BO10+BO11+BO12+BO13+BO14+BO15</f>
        <v>99.999999999999986</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38" customFormat="1" x14ac:dyDescent="0.25">
      <c r="B16" s="38" t="s">
        <v>14</v>
      </c>
      <c r="C16" s="2">
        <v>0</v>
      </c>
      <c r="D16" s="2">
        <v>0</v>
      </c>
      <c r="E16" s="2">
        <v>14</v>
      </c>
      <c r="F16" s="2">
        <v>0</v>
      </c>
      <c r="G16" s="2">
        <v>51</v>
      </c>
      <c r="H16" s="2">
        <v>2</v>
      </c>
      <c r="I16" s="2">
        <v>0</v>
      </c>
      <c r="J16" s="2">
        <v>0</v>
      </c>
      <c r="K16" s="3">
        <v>1</v>
      </c>
      <c r="L16" s="3">
        <v>0</v>
      </c>
      <c r="M16" s="3">
        <v>0</v>
      </c>
      <c r="N16" s="3">
        <v>0</v>
      </c>
      <c r="O16" s="3">
        <v>0</v>
      </c>
      <c r="P16" s="3">
        <v>0</v>
      </c>
      <c r="Q16" s="3">
        <v>0</v>
      </c>
      <c r="R16" s="3">
        <v>0</v>
      </c>
      <c r="S16" s="38">
        <v>68</v>
      </c>
      <c r="V16" s="38">
        <v>64</v>
      </c>
      <c r="W16" s="3">
        <f>O4</f>
        <v>36</v>
      </c>
      <c r="X16" s="3">
        <f>O5</f>
        <v>19</v>
      </c>
      <c r="Y16" s="3">
        <f>O6</f>
        <v>4</v>
      </c>
      <c r="Z16" s="3">
        <f>O7</f>
        <v>3</v>
      </c>
      <c r="AA16" s="3">
        <f>O8</f>
        <v>0</v>
      </c>
      <c r="AB16" s="3">
        <f>O9</f>
        <v>0</v>
      </c>
      <c r="AC16" s="3">
        <f>O10</f>
        <v>2</v>
      </c>
      <c r="AD16" s="38">
        <f>O11</f>
        <v>8</v>
      </c>
      <c r="AE16" s="3">
        <f>O12</f>
        <v>0</v>
      </c>
      <c r="AF16" s="3">
        <f>O13</f>
        <v>0</v>
      </c>
      <c r="AG16" s="3">
        <f>O14</f>
        <v>0</v>
      </c>
      <c r="AH16" s="3">
        <f>O15</f>
        <v>0</v>
      </c>
      <c r="AI16" s="3">
        <f>O16</f>
        <v>0</v>
      </c>
      <c r="AJ16" s="3">
        <f>O17</f>
        <v>0</v>
      </c>
      <c r="AK16" s="3">
        <f>O18</f>
        <v>6</v>
      </c>
      <c r="AL16" s="3">
        <f>O19</f>
        <v>0</v>
      </c>
      <c r="AM16" s="3">
        <f>O20</f>
        <v>0</v>
      </c>
      <c r="AN16" s="3">
        <f>O21</f>
        <v>0</v>
      </c>
      <c r="AO16" s="3">
        <f>O22</f>
        <v>0</v>
      </c>
      <c r="AP16" s="38">
        <f>O23</f>
        <v>0</v>
      </c>
      <c r="AQ16" s="42">
        <f>O24</f>
        <v>0</v>
      </c>
      <c r="AT16" s="38">
        <v>64</v>
      </c>
      <c r="AU16" s="27">
        <f t="shared" ref="AU16" si="546">PRODUCT(W16*100*1/W20)</f>
        <v>52.941176470588232</v>
      </c>
      <c r="AV16" s="27">
        <f t="shared" ref="AV16" si="547">PRODUCT(X16*100*1/X20)</f>
        <v>27.941176470588236</v>
      </c>
      <c r="AW16" s="27">
        <f t="shared" ref="AW16" si="548">PRODUCT(Y16*100*1/Y20)</f>
        <v>5.882352941176471</v>
      </c>
      <c r="AX16" s="27">
        <f t="shared" ref="AX16" si="549">PRODUCT(Z16*100*1/Z20)</f>
        <v>4.4117647058823533</v>
      </c>
      <c r="AY16" s="27">
        <f t="shared" ref="AY16" si="550">PRODUCT(AA16*100*1/AA20)</f>
        <v>0</v>
      </c>
      <c r="AZ16" s="27">
        <f t="shared" ref="AZ16" si="551">PRODUCT(AB16*100*1/AB20)</f>
        <v>0</v>
      </c>
      <c r="BA16" s="27">
        <f t="shared" ref="BA16" si="552">PRODUCT(AC16*100*1/AC20)</f>
        <v>2.9411764705882355</v>
      </c>
      <c r="BB16" s="40">
        <f t="shared" ref="BB16" si="553">PRODUCT(AD16*100*1/AD20)</f>
        <v>11.764705882352942</v>
      </c>
      <c r="BC16" s="27">
        <f t="shared" ref="BC16" si="554">PRODUCT(AE16*100*1/AE20)</f>
        <v>0</v>
      </c>
      <c r="BD16" s="27">
        <f t="shared" ref="BD16" si="555">PRODUCT(AF16*100*1/AF20)</f>
        <v>0</v>
      </c>
      <c r="BE16" s="27">
        <f t="shared" ref="BE16" si="556">PRODUCT(AG16*100*1/AG20)</f>
        <v>0</v>
      </c>
      <c r="BF16" s="27">
        <f t="shared" ref="BF16" si="557">PRODUCT(AH16*100*1/AH20)</f>
        <v>0</v>
      </c>
      <c r="BG16" s="27">
        <f t="shared" ref="BG16" si="558">PRODUCT(AI16*100*1/AI20)</f>
        <v>0</v>
      </c>
      <c r="BH16" s="27">
        <f t="shared" ref="BH16" si="559">PRODUCT(AJ16*100*1/AJ20)</f>
        <v>0</v>
      </c>
      <c r="BI16" s="27">
        <f t="shared" ref="BI16" si="560">PRODUCT(AK16*100*1/AK20)</f>
        <v>8.8235294117647065</v>
      </c>
      <c r="BJ16" s="27">
        <f t="shared" ref="BJ16" si="561">PRODUCT(AL16*100*1/AL20)</f>
        <v>0</v>
      </c>
      <c r="BK16" s="27">
        <f t="shared" ref="BK16" si="562">PRODUCT(AM16*100*1/AM20)</f>
        <v>0</v>
      </c>
      <c r="BL16" s="27">
        <f t="shared" ref="BL16" si="563">PRODUCT(AN16*100*1/AN20)</f>
        <v>0</v>
      </c>
      <c r="BM16" s="27">
        <f t="shared" ref="BM16" si="564">PRODUCT(AO16*100*1/AO20)</f>
        <v>0</v>
      </c>
      <c r="BN16" s="24">
        <f t="shared" ref="BN16" si="565">PRODUCT(AP16*100*1/AP20)</f>
        <v>0</v>
      </c>
      <c r="BO16" s="40">
        <f t="shared" ref="BO16" si="566">PRODUCT(AQ16*100*1/AQ20)</f>
        <v>0</v>
      </c>
      <c r="BR16" s="38">
        <v>64</v>
      </c>
      <c r="BS16" s="27">
        <f t="shared" ref="BS16" si="567">AU4+AU5+AU6+AU7+AU8+AU9+AU10+AU11+AU12+AU13+AU14+AU15+AU16</f>
        <v>100</v>
      </c>
      <c r="BT16" s="27">
        <f t="shared" ref="BT16" si="568">AV4+AV5+AV6+AV7+AV8+AV9+AV10+AV11+AV12+AV13+AV14+AV15+AV16</f>
        <v>100</v>
      </c>
      <c r="BU16" s="27">
        <f t="shared" ref="BU16" si="569">AW4+AW5+AW6+AW7+AW8+AW9+AW10+AW11+AW12+AW13+AW14+AW15+AW16</f>
        <v>97.058823529411768</v>
      </c>
      <c r="BV16" s="27">
        <f t="shared" ref="BV16" si="570">AX4+AX5+AX6+AX7+AX8+AX9+AX10+AX11+AX12+AX13+AX14+AX15+AX16</f>
        <v>99.999999999999986</v>
      </c>
      <c r="BW16" s="27">
        <f t="shared" ref="BW16" si="571">AY4+AY5+AY6+AY7+AY8+AY9+AY10+AY11+AY12+AY13+AY14+AY15+AY16</f>
        <v>100</v>
      </c>
      <c r="BX16" s="27">
        <f t="shared" ref="BX16" si="572">AZ4+AZ5+AZ6+AZ7+AZ8+AZ9+AZ10+AZ11+AZ12+AZ13+AZ14+AZ15+AZ16</f>
        <v>100</v>
      </c>
      <c r="BY16" s="27">
        <f t="shared" ref="BY16" si="573">BA4+BA5+BA6+BA7+BA8+BA9+BA10+BA11+BA12+BA13+BA14+BA15+BA16</f>
        <v>100</v>
      </c>
      <c r="BZ16" s="40">
        <f t="shared" ref="BZ16" si="574">BB4+BB5+BB6+BB7+BB8+BB9+BB10+BB11+BB12+BB13+BB14+BB15+BB16</f>
        <v>100.00000000000001</v>
      </c>
      <c r="CA16" s="27">
        <f t="shared" ref="CA16" si="575">BC4+BC5+BC6+BC7+BC8+BC9+BC10+BC11+BC12+BC13+BC14+BC15+BC16</f>
        <v>100.00000000000001</v>
      </c>
      <c r="CB16" s="27">
        <f t="shared" ref="CB16" si="576">BD4+BD5+BD6+BD7+BD8+BD9+BD10+BD11+BD12+BD13+BD14+BD15+BD16</f>
        <v>100</v>
      </c>
      <c r="CC16" s="27">
        <f t="shared" ref="CC16" si="577">BE4+BE5+BE6+BE7+BE8+BE9+BE10+BE11+BE12+BE13+BE14+BE15+BE16</f>
        <v>100</v>
      </c>
      <c r="CD16" s="27">
        <f t="shared" ref="CD16" si="578">BF4+BF5+BF6+BF7+BF8+BF9+BF10+BF11+BF12+BF13+BF14+BF15+BF16</f>
        <v>100</v>
      </c>
      <c r="CE16" s="27">
        <f t="shared" ref="CE16" si="579">BG4+BG5+BG6+BG7+BG8+BG9+BG10+BG11+BG12+BG13+BG14+BG15+BG16</f>
        <v>100</v>
      </c>
      <c r="CF16" s="27">
        <f t="shared" ref="CF16" si="580">BH4+BH5+BH6+BH7+BH8+BH9+BH10+BH11+BH12+BH13+BH14+BH15+BH16</f>
        <v>100</v>
      </c>
      <c r="CG16" s="27">
        <f t="shared" ref="CG16" si="581">BI4+BI5+BI6+BI7+BI8+BI9+BI10+BI11+BI12+BI13+BI14+BI15+BI16</f>
        <v>95.588235294117652</v>
      </c>
      <c r="CH16" s="27">
        <f t="shared" ref="CH16" si="582">BJ4+BJ5+BJ6+BJ7+BJ8+BJ9+BJ10+BJ11+BJ12+BJ13+BJ14+BJ15+BJ16</f>
        <v>100</v>
      </c>
      <c r="CI16" s="27">
        <f t="shared" ref="CI16" si="583">BK4+BK5+BK6+BK7+BK8+BK9+BK10+BK11+BK12+BK13+BK14+BK15+BK16</f>
        <v>100</v>
      </c>
      <c r="CJ16" s="27">
        <f t="shared" ref="CJ16" si="584">BL4+BL5+BL6+BL7+BL8+BL9+BL10+BL11+BL12+BL13+BL14+BL15+BL16</f>
        <v>100</v>
      </c>
      <c r="CK16" s="27">
        <f t="shared" ref="CK16" si="585">BM4+BM5+BM6+BM7+BM8+BM9+BM10+BM11+BM12+BM13+BM14+BM15+BM16</f>
        <v>100</v>
      </c>
      <c r="CL16" s="24">
        <f t="shared" ref="CL16" si="586">BN4+BN5+BN6+BN7+BN8+BN9+BN10+BN11+BN12+BN13+BN14+BN15+BN16</f>
        <v>100</v>
      </c>
      <c r="CM16" s="40">
        <f t="shared" ref="CM16" si="587">BO4+BO5+BO6+BO7+BO8+BO9+BO10+BO11+BO12+BO13+BO14+BO15+BO16</f>
        <v>99.999999999999986</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38" customFormat="1" x14ac:dyDescent="0.25">
      <c r="B17" s="38" t="s">
        <v>15</v>
      </c>
      <c r="C17" s="2">
        <v>0</v>
      </c>
      <c r="D17" s="2">
        <v>0</v>
      </c>
      <c r="E17" s="2">
        <v>16</v>
      </c>
      <c r="F17" s="2">
        <v>0</v>
      </c>
      <c r="G17" s="2">
        <v>1</v>
      </c>
      <c r="H17" s="2">
        <v>0</v>
      </c>
      <c r="I17" s="2">
        <v>0</v>
      </c>
      <c r="J17" s="2">
        <v>0</v>
      </c>
      <c r="K17" s="3">
        <v>0</v>
      </c>
      <c r="L17" s="3">
        <v>0</v>
      </c>
      <c r="M17" s="3">
        <v>0</v>
      </c>
      <c r="N17" s="3">
        <v>0</v>
      </c>
      <c r="O17" s="3">
        <v>0</v>
      </c>
      <c r="P17" s="3">
        <v>0</v>
      </c>
      <c r="Q17" s="3">
        <v>0</v>
      </c>
      <c r="R17" s="3">
        <v>0</v>
      </c>
      <c r="S17" s="38">
        <v>17</v>
      </c>
      <c r="V17" s="38">
        <v>128</v>
      </c>
      <c r="W17" s="3">
        <f>P4</f>
        <v>0</v>
      </c>
      <c r="X17" s="3">
        <f>P5</f>
        <v>0</v>
      </c>
      <c r="Y17" s="3">
        <f>P6</f>
        <v>2</v>
      </c>
      <c r="Z17" s="3">
        <f>P7</f>
        <v>0</v>
      </c>
      <c r="AA17" s="3">
        <f>P8</f>
        <v>0</v>
      </c>
      <c r="AB17" s="3">
        <f>P9</f>
        <v>0</v>
      </c>
      <c r="AC17" s="3">
        <f>P10</f>
        <v>0</v>
      </c>
      <c r="AD17" s="38">
        <f>P11</f>
        <v>0</v>
      </c>
      <c r="AE17" s="3">
        <f>P12</f>
        <v>0</v>
      </c>
      <c r="AF17" s="3">
        <f>P13</f>
        <v>0</v>
      </c>
      <c r="AG17" s="3">
        <f>P14</f>
        <v>0</v>
      </c>
      <c r="AH17" s="3">
        <f>P15</f>
        <v>0</v>
      </c>
      <c r="AI17" s="3">
        <f>P16</f>
        <v>0</v>
      </c>
      <c r="AJ17" s="3">
        <f>P17</f>
        <v>0</v>
      </c>
      <c r="AK17" s="3">
        <f>P18</f>
        <v>2</v>
      </c>
      <c r="AL17" s="3">
        <f>P19</f>
        <v>0</v>
      </c>
      <c r="AM17" s="3">
        <f>P20</f>
        <v>0</v>
      </c>
      <c r="AN17" s="3">
        <f>P21</f>
        <v>0</v>
      </c>
      <c r="AO17" s="3">
        <f>P22</f>
        <v>0</v>
      </c>
      <c r="AP17" s="38">
        <f>P23</f>
        <v>0</v>
      </c>
      <c r="AQ17" s="42">
        <f>P24</f>
        <v>0</v>
      </c>
      <c r="AT17" s="38">
        <v>128</v>
      </c>
      <c r="AU17" s="27">
        <f t="shared" ref="AU17" si="588">PRODUCT(W17*100*1/W20)</f>
        <v>0</v>
      </c>
      <c r="AV17" s="27">
        <f t="shared" ref="AV17" si="589">PRODUCT(X17*100*1/X20)</f>
        <v>0</v>
      </c>
      <c r="AW17" s="27">
        <f t="shared" ref="AW17" si="590">PRODUCT(Y17*100*1/Y20)</f>
        <v>2.9411764705882355</v>
      </c>
      <c r="AX17" s="27">
        <f t="shared" ref="AX17" si="591">PRODUCT(Z17*100*1/Z20)</f>
        <v>0</v>
      </c>
      <c r="AY17" s="27">
        <f t="shared" ref="AY17" si="592">PRODUCT(AA17*100*1/AA20)</f>
        <v>0</v>
      </c>
      <c r="AZ17" s="27">
        <f t="shared" ref="AZ17" si="593">PRODUCT(AB17*100*1/AB20)</f>
        <v>0</v>
      </c>
      <c r="BA17" s="27">
        <f t="shared" ref="BA17" si="594">PRODUCT(AC17*100*1/AC20)</f>
        <v>0</v>
      </c>
      <c r="BB17" s="40">
        <f t="shared" ref="BB17" si="595">PRODUCT(AD17*100*1/AD20)</f>
        <v>0</v>
      </c>
      <c r="BC17" s="27">
        <f t="shared" ref="BC17" si="596">PRODUCT(AE17*100*1/AE20)</f>
        <v>0</v>
      </c>
      <c r="BD17" s="27">
        <f t="shared" ref="BD17" si="597">PRODUCT(AF17*100*1/AF20)</f>
        <v>0</v>
      </c>
      <c r="BE17" s="27">
        <f t="shared" ref="BE17" si="598">PRODUCT(AG17*100*1/AG20)</f>
        <v>0</v>
      </c>
      <c r="BF17" s="27">
        <f t="shared" ref="BF17" si="599">PRODUCT(AH17*100*1/AH20)</f>
        <v>0</v>
      </c>
      <c r="BG17" s="27">
        <f t="shared" ref="BG17" si="600">PRODUCT(AI17*100*1/AI20)</f>
        <v>0</v>
      </c>
      <c r="BH17" s="27">
        <f t="shared" ref="BH17" si="601">PRODUCT(AJ17*100*1/AJ20)</f>
        <v>0</v>
      </c>
      <c r="BI17" s="27">
        <f t="shared" ref="BI17" si="602">PRODUCT(AK17*100*1/AK20)</f>
        <v>2.9411764705882355</v>
      </c>
      <c r="BJ17" s="27">
        <f t="shared" ref="BJ17" si="603">PRODUCT(AL17*100*1/AL20)</f>
        <v>0</v>
      </c>
      <c r="BK17" s="27">
        <f t="shared" ref="BK17" si="604">PRODUCT(AM17*100*1/AM20)</f>
        <v>0</v>
      </c>
      <c r="BL17" s="27">
        <f t="shared" ref="BL17" si="605">PRODUCT(AN17*100*1/AN20)</f>
        <v>0</v>
      </c>
      <c r="BM17" s="27">
        <f t="shared" ref="BM17" si="606">PRODUCT(AO17*100*1/AO20)</f>
        <v>0</v>
      </c>
      <c r="BN17" s="24">
        <f t="shared" ref="BN17" si="607">PRODUCT(AP17*100*1/AP20)</f>
        <v>0</v>
      </c>
      <c r="BO17" s="40">
        <f t="shared" ref="BO17" si="608">PRODUCT(AQ17*100*1/AQ20)</f>
        <v>0</v>
      </c>
      <c r="BR17" s="38">
        <v>128</v>
      </c>
      <c r="BS17" s="27">
        <f t="shared" ref="BS17" si="609">AU4+AU5+AU6+AU7+AU8+AU9+AU10+AU11+AU12+AU13+AU14+AU15+AU16+AU17</f>
        <v>100</v>
      </c>
      <c r="BT17" s="27">
        <f t="shared" ref="BT17" si="610">AV4+AV5+AV6+AV7+AV8+AV9+AV10+AV11+AV12+AV13+AV14+AV15+AV16+AV17</f>
        <v>100</v>
      </c>
      <c r="BU17" s="27">
        <f t="shared" ref="BU17" si="611">AW4+AW5+AW6+AW7+AW8+AW9+AW10+AW11+AW12+AW13+AW14+AW15+AW16+AW17</f>
        <v>100</v>
      </c>
      <c r="BV17" s="27">
        <f t="shared" ref="BV17" si="612">AX4+AX5+AX6+AX7+AX8+AX9+AX10+AX11+AX12+AX13+AX14+AX15+AX16+AX17</f>
        <v>99.999999999999986</v>
      </c>
      <c r="BW17" s="27">
        <f t="shared" ref="BW17" si="613">AY4+AY5+AY6+AY7+AY8+AY9+AY10+AY11+AY12+AY13+AY14+AY15+AY16+AY17</f>
        <v>100</v>
      </c>
      <c r="BX17" s="27">
        <f t="shared" ref="BX17" si="614">AZ4+AZ5+AZ6+AZ7+AZ8+AZ9+AZ10+AZ11+AZ12+AZ13+AZ14+AZ15+AZ16+AZ17</f>
        <v>100</v>
      </c>
      <c r="BY17" s="27">
        <f t="shared" ref="BY17" si="615">BA4+BA5+BA6+BA7+BA8+BA9+BA10+BA11+BA12+BA13+BA14+BA15+BA16+BA17</f>
        <v>100</v>
      </c>
      <c r="BZ17" s="40">
        <f t="shared" ref="BZ17" si="616">BB4+BB5+BB6+BB7+BB8+BB9+BB10+BB11+BB12+BB13+BB14+BB15+BB16+BB17</f>
        <v>100.00000000000001</v>
      </c>
      <c r="CA17" s="27">
        <f t="shared" ref="CA17" si="617">BC4+BC5+BC6+BC7+BC8+BC9+BC10+BC11+BC12+BC13+BC14+BC15+BC16+BC17</f>
        <v>100.00000000000001</v>
      </c>
      <c r="CB17" s="27">
        <f t="shared" ref="CB17" si="618">BD4+BD5+BD6+BD7+BD8+BD9+BD10+BD11+BD12+BD13+BD14+BD15+BD16+BD17</f>
        <v>100</v>
      </c>
      <c r="CC17" s="27">
        <f t="shared" ref="CC17" si="619">BE4+BE5+BE6+BE7+BE8+BE9+BE10+BE11+BE12+BE13+BE14+BE15+BE16+BE17</f>
        <v>100</v>
      </c>
      <c r="CD17" s="27">
        <f t="shared" ref="CD17" si="620">BF4+BF5+BF6+BF7+BF8+BF9+BF10+BF11+BF12+BF13+BF14+BF15+BF16+BF17</f>
        <v>100</v>
      </c>
      <c r="CE17" s="27">
        <f t="shared" ref="CE17" si="621">BG4+BG5+BG6+BG7+BG8+BG9+BG10+BG11+BG12+BG13+BG14+BG15+BG16+BG17</f>
        <v>100</v>
      </c>
      <c r="CF17" s="27">
        <f t="shared" ref="CF17" si="622">BH4+BH5+BH6+BH7+BH8+BH9+BH10+BH11+BH12+BH13+BH14+BH15+BH16+BH17</f>
        <v>100</v>
      </c>
      <c r="CG17" s="27">
        <f t="shared" ref="CG17" si="623">BI4+BI5+BI6+BI7+BI8+BI9+BI10+BI11+BI12+BI13+BI14+BI15+BI16+BI17</f>
        <v>98.529411764705884</v>
      </c>
      <c r="CH17" s="27">
        <f t="shared" ref="CH17" si="624">BJ4+BJ5+BJ6+BJ7+BJ8+BJ9+BJ10+BJ11+BJ12+BJ13+BJ14+BJ15+BJ16+BJ17</f>
        <v>100</v>
      </c>
      <c r="CI17" s="27">
        <f t="shared" ref="CI17" si="625">BK4+BK5+BK6+BK7+BK8+BK9+BK10+BK11+BK12+BK13+BK14+BK15+BK16+BK17</f>
        <v>100</v>
      </c>
      <c r="CJ17" s="27">
        <f t="shared" ref="CJ17" si="626">BL4+BL5+BL6+BL7+BL8+BL9+BL10+BL11+BL12+BL13+BL14+BL15+BL16+BL17</f>
        <v>100</v>
      </c>
      <c r="CK17" s="27">
        <f t="shared" ref="CK17" si="627">BM4+BM5+BM6+BM7+BM8+BM9+BM10+BM11+BM12+BM13+BM14+BM15+BM16+BM17</f>
        <v>100</v>
      </c>
      <c r="CL17" s="24">
        <f t="shared" ref="CL17" si="628">BN4+BN5+BN6+BN7+BN8+BN9+BN10+BN11+BN12+BN13+BN14+BN15+BN16+BN17</f>
        <v>100</v>
      </c>
      <c r="CM17" s="40">
        <f t="shared" ref="CM17" si="629">BO4+BO5+BO6+BO7+BO8+BO9+BO10+BO11+BO12+BO13+BO14+BO15+BO16+BO17</f>
        <v>99.999999999999986</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38" customFormat="1" x14ac:dyDescent="0.25">
      <c r="B18" s="38" t="s">
        <v>16</v>
      </c>
      <c r="C18" s="2">
        <v>0</v>
      </c>
      <c r="D18" s="2">
        <v>0</v>
      </c>
      <c r="E18" s="2">
        <v>0</v>
      </c>
      <c r="F18" s="2">
        <v>0</v>
      </c>
      <c r="G18" s="2">
        <v>0</v>
      </c>
      <c r="H18" s="2">
        <v>4</v>
      </c>
      <c r="I18" s="2">
        <v>0</v>
      </c>
      <c r="J18" s="2">
        <v>4</v>
      </c>
      <c r="K18" s="2">
        <v>13</v>
      </c>
      <c r="L18" s="2">
        <v>7</v>
      </c>
      <c r="M18" s="2">
        <v>13</v>
      </c>
      <c r="N18" s="2">
        <v>18</v>
      </c>
      <c r="O18" s="3">
        <v>6</v>
      </c>
      <c r="P18" s="3">
        <v>2</v>
      </c>
      <c r="Q18" s="3">
        <v>1</v>
      </c>
      <c r="R18" s="3">
        <v>0</v>
      </c>
      <c r="S18" s="38">
        <v>68</v>
      </c>
      <c r="V18" s="38">
        <v>256</v>
      </c>
      <c r="W18" s="3">
        <f>Q4</f>
        <v>0</v>
      </c>
      <c r="X18" s="3">
        <f>Q5</f>
        <v>0</v>
      </c>
      <c r="Y18" s="3">
        <f>Q6</f>
        <v>0</v>
      </c>
      <c r="Z18" s="3">
        <f>Q7</f>
        <v>0</v>
      </c>
      <c r="AA18" s="3">
        <f>Q8</f>
        <v>0</v>
      </c>
      <c r="AB18" s="3">
        <f>Q9</f>
        <v>0</v>
      </c>
      <c r="AC18" s="3">
        <f>Q10</f>
        <v>0</v>
      </c>
      <c r="AD18" s="38">
        <f>Q11</f>
        <v>0</v>
      </c>
      <c r="AE18" s="3">
        <f>Q12</f>
        <v>0</v>
      </c>
      <c r="AF18" s="3">
        <f>Q13</f>
        <v>0</v>
      </c>
      <c r="AG18" s="3">
        <f>Q14</f>
        <v>0</v>
      </c>
      <c r="AH18" s="3">
        <f>Q15</f>
        <v>0</v>
      </c>
      <c r="AI18" s="3">
        <f>Q16</f>
        <v>0</v>
      </c>
      <c r="AJ18" s="3">
        <f>Q17</f>
        <v>0</v>
      </c>
      <c r="AK18" s="3">
        <f>Q18</f>
        <v>1</v>
      </c>
      <c r="AL18" s="3">
        <f>Q19</f>
        <v>0</v>
      </c>
      <c r="AM18" s="3">
        <f>Q20</f>
        <v>0</v>
      </c>
      <c r="AN18" s="3">
        <f>Q21</f>
        <v>0</v>
      </c>
      <c r="AO18" s="3">
        <f>Q22</f>
        <v>0</v>
      </c>
      <c r="AP18" s="38">
        <f>Q23</f>
        <v>0</v>
      </c>
      <c r="AQ18" s="42">
        <f>Q24</f>
        <v>0</v>
      </c>
      <c r="AT18" s="38">
        <v>256</v>
      </c>
      <c r="AU18" s="27">
        <f t="shared" ref="AU18" si="630">PRODUCT(W18*100*1/W20)</f>
        <v>0</v>
      </c>
      <c r="AV18" s="27">
        <f t="shared" ref="AV18" si="631">PRODUCT(X18*100*1/X20)</f>
        <v>0</v>
      </c>
      <c r="AW18" s="27">
        <f t="shared" ref="AW18" si="632">PRODUCT(Y18*100*1/Y20)</f>
        <v>0</v>
      </c>
      <c r="AX18" s="27">
        <f t="shared" ref="AX18" si="633">PRODUCT(Z18*100*1/Z20)</f>
        <v>0</v>
      </c>
      <c r="AY18" s="27">
        <f t="shared" ref="AY18" si="634">PRODUCT(AA18*100*1/AA20)</f>
        <v>0</v>
      </c>
      <c r="AZ18" s="27">
        <f t="shared" ref="AZ18" si="635">PRODUCT(AB18*100*1/AB20)</f>
        <v>0</v>
      </c>
      <c r="BA18" s="27">
        <f t="shared" ref="BA18" si="636">PRODUCT(AC18*100*1/AC20)</f>
        <v>0</v>
      </c>
      <c r="BB18" s="40">
        <f t="shared" ref="BB18" si="637">PRODUCT(AD18*100*1/AD20)</f>
        <v>0</v>
      </c>
      <c r="BC18" s="27">
        <f t="shared" ref="BC18" si="638">PRODUCT(AE18*100*1/AE20)</f>
        <v>0</v>
      </c>
      <c r="BD18" s="27">
        <f t="shared" ref="BD18" si="639">PRODUCT(AF18*100*1/AF20)</f>
        <v>0</v>
      </c>
      <c r="BE18" s="27">
        <f t="shared" ref="BE18" si="640">PRODUCT(AG18*100*1/AG20)</f>
        <v>0</v>
      </c>
      <c r="BF18" s="27">
        <f t="shared" ref="BF18" si="641">PRODUCT(AH18*100*1/AH20)</f>
        <v>0</v>
      </c>
      <c r="BG18" s="27">
        <f t="shared" ref="BG18" si="642">PRODUCT(AI18*100*1/AI20)</f>
        <v>0</v>
      </c>
      <c r="BH18" s="27">
        <f t="shared" ref="BH18" si="643">PRODUCT(AJ18*100*1/AJ20)</f>
        <v>0</v>
      </c>
      <c r="BI18" s="27">
        <f t="shared" ref="BI18" si="644">PRODUCT(AK18*100*1/AK20)</f>
        <v>1.4705882352941178</v>
      </c>
      <c r="BJ18" s="27">
        <f t="shared" ref="BJ18" si="645">PRODUCT(AL18*100*1/AL20)</f>
        <v>0</v>
      </c>
      <c r="BK18" s="27">
        <f t="shared" ref="BK18" si="646">PRODUCT(AM18*100*1/AM20)</f>
        <v>0</v>
      </c>
      <c r="BL18" s="27">
        <f t="shared" ref="BL18" si="647">PRODUCT(AN18*100*1/AN20)</f>
        <v>0</v>
      </c>
      <c r="BM18" s="27">
        <f t="shared" ref="BM18" si="648">PRODUCT(AO18*100*1/AO20)</f>
        <v>0</v>
      </c>
      <c r="BN18" s="24">
        <f t="shared" ref="BN18" si="649">PRODUCT(AP18*100*1/AP20)</f>
        <v>0</v>
      </c>
      <c r="BO18" s="40">
        <f t="shared" ref="BO18" si="650">PRODUCT(AQ18*100*1/AQ20)</f>
        <v>0</v>
      </c>
      <c r="BR18" s="38">
        <v>256</v>
      </c>
      <c r="BS18" s="27">
        <f t="shared" ref="BS18" si="651">AU4+AU5+AU6+AU7+AU8+AU9+AU10+AU11+AU12+AU13+AU14+AU15+AU16+AU17+AU18</f>
        <v>100</v>
      </c>
      <c r="BT18" s="27">
        <f t="shared" ref="BT18" si="652">AV4+AV5+AV6+AV7+AV8+AV9+AV10+AV11+AV12+AV13+AV14+AV15+AV16+AV17+AV18</f>
        <v>100</v>
      </c>
      <c r="BU18" s="27">
        <f t="shared" ref="BU18" si="653">AW4+AW5+AW6+AW7+AW8+AW9+AW10+AW11+AW12+AW13+AW14+AW15+AW16+AW17+AW18</f>
        <v>100</v>
      </c>
      <c r="BV18" s="27">
        <f t="shared" ref="BV18" si="654">AX4+AX5+AX6+AX7+AX8+AX9+AX10+AX11+AX12+AX13+AX14+AX15+AX16+AX17+AX18</f>
        <v>99.999999999999986</v>
      </c>
      <c r="BW18" s="27">
        <f t="shared" ref="BW18" si="655">AY4+AY5+AY6+AY7+AY8+AY9+AY10+AY11+AY12+AY13+AY14+AY15+AY16+AY17+AY18</f>
        <v>100</v>
      </c>
      <c r="BX18" s="27">
        <f t="shared" ref="BX18" si="656">AZ4+AZ5+AZ6+AZ7+AZ8+AZ9+AZ10+AZ11+AZ12+AZ13+AZ14+AZ15+AZ16+AZ17+AZ18</f>
        <v>100</v>
      </c>
      <c r="BY18" s="27">
        <f t="shared" ref="BY18" si="657">BA4+BA5+BA6+BA7+BA8+BA9+BA10+BA11+BA12+BA13+BA14+BA15+BA16+BA17+BA18</f>
        <v>100</v>
      </c>
      <c r="BZ18" s="40">
        <f t="shared" ref="BZ18" si="658">BB4+BB5+BB6+BB7+BB8+BB9+BB10+BB11+BB12+BB13+BB14+BB15+BB16+BB17+BB18</f>
        <v>100.00000000000001</v>
      </c>
      <c r="CA18" s="27">
        <f t="shared" ref="CA18" si="659">BC4+BC5+BC6+BC7+BC8+BC9+BC10+BC11+BC12+BC13+BC14+BC15+BC16+BC17+BC18</f>
        <v>100.00000000000001</v>
      </c>
      <c r="CB18" s="27">
        <f t="shared" ref="CB18" si="660">BD4+BD5+BD6+BD7+BD8+BD9+BD10+BD11+BD12+BD13+BD14+BD15+BD16+BD17+BD18</f>
        <v>100</v>
      </c>
      <c r="CC18" s="27">
        <f t="shared" ref="CC18" si="661">BE4+BE5+BE6+BE7+BE8+BE9+BE10+BE11+BE12+BE13+BE14+BE15+BE16+BE17+BE18</f>
        <v>100</v>
      </c>
      <c r="CD18" s="27">
        <f t="shared" ref="CD18" si="662">BF4+BF5+BF6+BF7+BF8+BF9+BF10+BF11+BF12+BF13+BF14+BF15+BF16+BF17+BF18</f>
        <v>100</v>
      </c>
      <c r="CE18" s="27">
        <f t="shared" ref="CE18" si="663">BG4+BG5+BG6+BG7+BG8+BG9+BG10+BG11+BG12+BG13+BG14+BG15+BG16+BG17+BG18</f>
        <v>100</v>
      </c>
      <c r="CF18" s="27">
        <f t="shared" ref="CF18" si="664">BH4+BH5+BH6+BH7+BH8+BH9+BH10+BH11+BH12+BH13+BH14+BH15+BH16+BH17+BH18</f>
        <v>100</v>
      </c>
      <c r="CG18" s="27">
        <f t="shared" ref="CG18" si="665">BI4+BI5+BI6+BI7+BI8+BI9+BI10+BI11+BI12+BI13+BI14+BI15+BI16+BI17+BI18</f>
        <v>100</v>
      </c>
      <c r="CH18" s="27">
        <f t="shared" ref="CH18" si="666">BJ4+BJ5+BJ6+BJ7+BJ8+BJ9+BJ10+BJ11+BJ12+BJ13+BJ14+BJ15+BJ16+BJ17+BJ18</f>
        <v>100</v>
      </c>
      <c r="CI18" s="27">
        <f t="shared" ref="CI18" si="667">BK4+BK5+BK6+BK7+BK8+BK9+BK10+BK11+BK12+BK13+BK14+BK15+BK16+BK17+BK18</f>
        <v>100</v>
      </c>
      <c r="CJ18" s="27">
        <f t="shared" ref="CJ18" si="668">BL4+BL5+BL6+BL7+BL8+BL9+BL10+BL11+BL12+BL13+BL14+BL15+BL16+BL17+BL18</f>
        <v>100</v>
      </c>
      <c r="CK18" s="27">
        <f t="shared" ref="CK18" si="669">BM4+BM5+BM6+BM7+BM8+BM9+BM10+BM11+BM12+BM13+BM14+BM15+BM16+BM17+BM18</f>
        <v>100</v>
      </c>
      <c r="CL18" s="24">
        <f t="shared" ref="CL18" si="670">BN4+BN5+BN6+BN7+BN8+BN9+BN10+BN11+BN12+BN13+BN14+BN15+BN16+BN17+BN18</f>
        <v>100</v>
      </c>
      <c r="CM18" s="40">
        <f t="shared" ref="CM18" si="671">BO4+BO5+BO6+BO7+BO8+BO9+BO10+BO11+BO12+BO13+BO14+BO15+BO16+BO17+BO18</f>
        <v>99.999999999999986</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38" customFormat="1" x14ac:dyDescent="0.25">
      <c r="B19" s="38" t="s">
        <v>17</v>
      </c>
      <c r="C19" s="2">
        <v>0</v>
      </c>
      <c r="D19" s="2">
        <v>0</v>
      </c>
      <c r="E19" s="2">
        <v>41</v>
      </c>
      <c r="F19" s="2">
        <v>0</v>
      </c>
      <c r="G19" s="2">
        <v>8</v>
      </c>
      <c r="H19" s="2">
        <v>8</v>
      </c>
      <c r="I19" s="2">
        <v>2</v>
      </c>
      <c r="J19" s="2">
        <v>0</v>
      </c>
      <c r="K19" s="4">
        <v>1</v>
      </c>
      <c r="L19" s="3">
        <v>2</v>
      </c>
      <c r="M19" s="3">
        <v>1</v>
      </c>
      <c r="N19" s="3">
        <v>5</v>
      </c>
      <c r="O19" s="3">
        <v>0</v>
      </c>
      <c r="P19" s="3">
        <v>0</v>
      </c>
      <c r="Q19" s="3">
        <v>0</v>
      </c>
      <c r="R19" s="3">
        <v>0</v>
      </c>
      <c r="S19" s="38">
        <v>68</v>
      </c>
      <c r="V19" s="38">
        <v>512</v>
      </c>
      <c r="W19" s="3">
        <f>R4</f>
        <v>0</v>
      </c>
      <c r="X19" s="3">
        <f>R5</f>
        <v>0</v>
      </c>
      <c r="Y19" s="3">
        <f>R6</f>
        <v>0</v>
      </c>
      <c r="Z19" s="3">
        <f>R7</f>
        <v>0</v>
      </c>
      <c r="AA19" s="3">
        <f>R8</f>
        <v>0</v>
      </c>
      <c r="AB19" s="3">
        <f>R9</f>
        <v>0</v>
      </c>
      <c r="AC19" s="3">
        <f>R10</f>
        <v>0</v>
      </c>
      <c r="AD19" s="38">
        <f>R11</f>
        <v>0</v>
      </c>
      <c r="AE19" s="3">
        <f>R12</f>
        <v>0</v>
      </c>
      <c r="AF19" s="3">
        <f>R13</f>
        <v>0</v>
      </c>
      <c r="AG19" s="3">
        <f>R14</f>
        <v>0</v>
      </c>
      <c r="AH19" s="3">
        <f>R15</f>
        <v>0</v>
      </c>
      <c r="AI19" s="3">
        <f>R16</f>
        <v>0</v>
      </c>
      <c r="AJ19" s="3">
        <f>R17</f>
        <v>0</v>
      </c>
      <c r="AK19" s="3">
        <f>R18</f>
        <v>0</v>
      </c>
      <c r="AL19" s="3">
        <f>R19</f>
        <v>0</v>
      </c>
      <c r="AM19" s="3">
        <f>R20</f>
        <v>0</v>
      </c>
      <c r="AN19" s="3">
        <f>R21</f>
        <v>0</v>
      </c>
      <c r="AO19" s="3">
        <f>R22</f>
        <v>0</v>
      </c>
      <c r="AP19" s="38">
        <f>R23</f>
        <v>0</v>
      </c>
      <c r="AQ19" s="42">
        <f>R24</f>
        <v>0</v>
      </c>
      <c r="AT19" s="38">
        <v>512</v>
      </c>
      <c r="AU19" s="27">
        <f t="shared" ref="AU19" si="672">PRODUCT(W19*100*1/W20)</f>
        <v>0</v>
      </c>
      <c r="AV19" s="27">
        <f t="shared" ref="AV19" si="673">PRODUCT(X19*100*1/X20)</f>
        <v>0</v>
      </c>
      <c r="AW19" s="27">
        <f t="shared" ref="AW19" si="674">PRODUCT(Y19*100*1/Y20)</f>
        <v>0</v>
      </c>
      <c r="AX19" s="27">
        <f t="shared" ref="AX19" si="675">PRODUCT(Z19*100*1/Z20)</f>
        <v>0</v>
      </c>
      <c r="AY19" s="27">
        <f t="shared" ref="AY19" si="676">PRODUCT(AA19*100*1/AA20)</f>
        <v>0</v>
      </c>
      <c r="AZ19" s="27">
        <f t="shared" ref="AZ19" si="677">PRODUCT(AB19*100*1/AB20)</f>
        <v>0</v>
      </c>
      <c r="BA19" s="27">
        <f t="shared" ref="BA19" si="678">PRODUCT(AC19*100*1/AC20)</f>
        <v>0</v>
      </c>
      <c r="BB19" s="40">
        <f t="shared" ref="BB19" si="679">PRODUCT(AD19*100*1/AD20)</f>
        <v>0</v>
      </c>
      <c r="BC19" s="27">
        <f t="shared" ref="BC19" si="680">PRODUCT(AE19*100*1/AE20)</f>
        <v>0</v>
      </c>
      <c r="BD19" s="27">
        <f t="shared" ref="BD19" si="681">PRODUCT(AF19*100*1/AF20)</f>
        <v>0</v>
      </c>
      <c r="BE19" s="27">
        <f t="shared" ref="BE19" si="682">PRODUCT(AG19*100*1/AG20)</f>
        <v>0</v>
      </c>
      <c r="BF19" s="27">
        <f t="shared" ref="BF19" si="683">PRODUCT(AH19*100*1/AH20)</f>
        <v>0</v>
      </c>
      <c r="BG19" s="27">
        <f t="shared" ref="BG19" si="684">PRODUCT(AI19*100*1/AI20)</f>
        <v>0</v>
      </c>
      <c r="BH19" s="27">
        <f t="shared" ref="BH19" si="685">PRODUCT(AJ19*100*1/AJ20)</f>
        <v>0</v>
      </c>
      <c r="BI19" s="27">
        <f t="shared" ref="BI19" si="686">PRODUCT(AK19*100*1/AK20)</f>
        <v>0</v>
      </c>
      <c r="BJ19" s="27">
        <f t="shared" ref="BJ19" si="687">PRODUCT(AL19*100*1/AL20)</f>
        <v>0</v>
      </c>
      <c r="BK19" s="27">
        <f t="shared" ref="BK19" si="688">PRODUCT(AM19*100*1/AM20)</f>
        <v>0</v>
      </c>
      <c r="BL19" s="27">
        <f t="shared" ref="BL19" si="689">PRODUCT(AN19*100*1/AN20)</f>
        <v>0</v>
      </c>
      <c r="BM19" s="27">
        <f t="shared" ref="BM19" si="690">PRODUCT(AO19*100*1/AO20)</f>
        <v>0</v>
      </c>
      <c r="BN19" s="24">
        <f t="shared" ref="BN19" si="691">PRODUCT(AP19*100*1/AP20)</f>
        <v>0</v>
      </c>
      <c r="BO19" s="40">
        <f t="shared" ref="BO19" si="692">PRODUCT(AQ19*100*1/AQ20)</f>
        <v>0</v>
      </c>
      <c r="BR19" s="38">
        <v>512</v>
      </c>
      <c r="BS19" s="27">
        <f t="shared" ref="BS19" si="693">AU4+AU5+AU6+AU7+AU8+AU9+AU10+AU11+AU12+AU13+AU14+AU15+AU16+AU17+AU18+AU19</f>
        <v>100</v>
      </c>
      <c r="BT19" s="27">
        <f t="shared" ref="BT19" si="694">AV4+AV5+AV6+AV7+AV8+AV9+AV10+AV11+AV12+AV13+AV14+AV15+AV16+AV17+AV18+AV19</f>
        <v>100</v>
      </c>
      <c r="BU19" s="27">
        <f t="shared" ref="BU19" si="695">AW4+AW5+AW6+AW7+AW8+AW9+AW10+AW11+AW12+AW13+AW14+AW15+AW16+AW17+AW18+AW19</f>
        <v>100</v>
      </c>
      <c r="BV19" s="27">
        <f t="shared" ref="BV19" si="696">AX4+AX5+AX6+AX7+AX8+AX9+AX10+AX11+AX12+AX13+AX14+AX15+AX16+AX17+AX18+AX19</f>
        <v>99.999999999999986</v>
      </c>
      <c r="BW19" s="27">
        <f t="shared" ref="BW19" si="697">AY4+AY5+AY6+AY7+AY8+AY9+AY10+AY11+AY12+AY13+AY14+AY15+AY16+AY17+AY18+AY19</f>
        <v>100</v>
      </c>
      <c r="BX19" s="27">
        <f t="shared" ref="BX19" si="698">AZ4+AZ5+AZ6+AZ7+AZ8+AZ9+AZ10+AZ11+AZ12+AZ13+AZ14+AZ15+AZ16+AZ17+AZ18+AZ19</f>
        <v>100</v>
      </c>
      <c r="BY19" s="27">
        <f t="shared" ref="BY19" si="699">BA4+BA5+BA6+BA7+BA8+BA9+BA10+BA11+BA12+BA13+BA14+BA15+BA16+BA17+BA18+BA19</f>
        <v>100</v>
      </c>
      <c r="BZ19" s="40">
        <f t="shared" ref="BZ19" si="700">BB4+BB5+BB6+BB7+BB8+BB9+BB10+BB11+BB12+BB13+BB14+BB15+BB16+BB17+BB18+BB19</f>
        <v>100.00000000000001</v>
      </c>
      <c r="CA19" s="27">
        <f t="shared" ref="CA19" si="701">BC4+BC5+BC6+BC7+BC8+BC9+BC10+BC11+BC12+BC13+BC14+BC15+BC16+BC17+BC18+BC19</f>
        <v>100.00000000000001</v>
      </c>
      <c r="CB19" s="27">
        <f t="shared" ref="CB19" si="702">BD4+BD5+BD6+BD7+BD8+BD9+BD10+BD11+BD12+BD13+BD14+BD15+BD16+BD17+BD18+BD19</f>
        <v>100</v>
      </c>
      <c r="CC19" s="27">
        <f t="shared" ref="CC19" si="703">BE4+BE5+BE6+BE7+BE8+BE9+BE10+BE11+BE12+BE13+BE14+BE15+BE16+BE17+BE18+BE19</f>
        <v>100</v>
      </c>
      <c r="CD19" s="27">
        <f t="shared" ref="CD19" si="704">BF4+BF5+BF6+BF7+BF8+BF9+BF10+BF11+BF12+BF13+BF14+BF15+BF16+BF17+BF18+BF19</f>
        <v>100</v>
      </c>
      <c r="CE19" s="27">
        <f t="shared" ref="CE19" si="705">BG4+BG5+BG6+BG7+BG8+BG9+BG10+BG11+BG12+BG13+BG14+BG15+BG16+BG17+BG18+BG19</f>
        <v>100</v>
      </c>
      <c r="CF19" s="27">
        <f t="shared" ref="CF19" si="706">BH4+BH5+BH6+BH7+BH8+BH9+BH10+BH11+BH12+BH13+BH14+BH15+BH16+BH17+BH18+BH19</f>
        <v>100</v>
      </c>
      <c r="CG19" s="27">
        <f t="shared" ref="CG19" si="707">BI4+BI5+BI6+BI7+BI8+BI9+BI10+BI11+BI12+BI13+BI14+BI15+BI16+BI17+BI18+BI19</f>
        <v>100</v>
      </c>
      <c r="CH19" s="27">
        <f t="shared" ref="CH19" si="708">BJ4+BJ5+BJ6+BJ7+BJ8+BJ9+BJ10+BJ11+BJ12+BJ13+BJ14+BJ15+BJ16+BJ17+BJ18+BJ19</f>
        <v>100</v>
      </c>
      <c r="CI19" s="27">
        <f t="shared" ref="CI19" si="709">BK4+BK5+BK6+BK7+BK8+BK9+BK10+BK11+BK12+BK13+BK14+BK15+BK16+BK17+BK18+BK19</f>
        <v>100</v>
      </c>
      <c r="CJ19" s="27">
        <f t="shared" ref="CJ19" si="710">BL4+BL5+BL6+BL7+BL8+BL9+BL10+BL11+BL12+BL13+BL14+BL15+BL16+BL17+BL18+BL19</f>
        <v>100</v>
      </c>
      <c r="CK19" s="27">
        <f t="shared" ref="CK19" si="711">BM4+BM5+BM6+BM7+BM8+BM9+BM10+BM11+BM12+BM13+BM14+BM15+BM16+BM17+BM18+BM19</f>
        <v>100</v>
      </c>
      <c r="CL19" s="24">
        <f t="shared" ref="CL19" si="712">BN4+BN5+BN6+BN7+BN8+BN9+BN10+BN11+BN12+BN13+BN14+BN15+BN16+BN17+BN18+BN19</f>
        <v>100</v>
      </c>
      <c r="CM19" s="40">
        <f t="shared" ref="CM19" si="713">BO4+BO5+BO6+BO7+BO8+BO9+BO10+BO11+BO12+BO13+BO14+BO15+BO16+BO17+BO18+BO19</f>
        <v>99.999999999999986</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38" customFormat="1" x14ac:dyDescent="0.25">
      <c r="B20" s="38" t="s">
        <v>18</v>
      </c>
      <c r="C20" s="2">
        <v>0</v>
      </c>
      <c r="D20" s="2">
        <v>61</v>
      </c>
      <c r="E20" s="2">
        <v>4</v>
      </c>
      <c r="F20" s="2">
        <v>0</v>
      </c>
      <c r="G20" s="2">
        <v>1</v>
      </c>
      <c r="H20" s="4">
        <v>2</v>
      </c>
      <c r="I20" s="3">
        <v>0</v>
      </c>
      <c r="J20" s="3">
        <v>0</v>
      </c>
      <c r="K20" s="3">
        <v>0</v>
      </c>
      <c r="L20" s="3">
        <v>0</v>
      </c>
      <c r="M20" s="3">
        <v>0</v>
      </c>
      <c r="N20" s="3">
        <v>0</v>
      </c>
      <c r="O20" s="3">
        <v>0</v>
      </c>
      <c r="P20" s="3">
        <v>0</v>
      </c>
      <c r="Q20" s="3">
        <v>0</v>
      </c>
      <c r="R20" s="3">
        <v>0</v>
      </c>
      <c r="S20" s="38">
        <v>68</v>
      </c>
      <c r="V20" s="38" t="s">
        <v>1</v>
      </c>
      <c r="W20" s="38">
        <f>S4</f>
        <v>68</v>
      </c>
      <c r="X20" s="38">
        <f>S5</f>
        <v>68</v>
      </c>
      <c r="Y20" s="38">
        <f>S6</f>
        <v>68</v>
      </c>
      <c r="Z20" s="38">
        <f>S7</f>
        <v>68</v>
      </c>
      <c r="AA20" s="38">
        <f>S8</f>
        <v>68</v>
      </c>
      <c r="AB20" s="38">
        <f>S9</f>
        <v>68</v>
      </c>
      <c r="AC20" s="38">
        <f>S10</f>
        <v>68</v>
      </c>
      <c r="AD20" s="38">
        <f>S11</f>
        <v>68</v>
      </c>
      <c r="AE20" s="38">
        <f>S12</f>
        <v>68</v>
      </c>
      <c r="AF20" s="38">
        <f>S13</f>
        <v>68</v>
      </c>
      <c r="AG20" s="38">
        <f>S14</f>
        <v>68</v>
      </c>
      <c r="AH20" s="38">
        <f>S15</f>
        <v>68</v>
      </c>
      <c r="AI20" s="38">
        <f>S16</f>
        <v>68</v>
      </c>
      <c r="AJ20" s="38">
        <f>S17</f>
        <v>17</v>
      </c>
      <c r="AK20" s="38">
        <f>S18</f>
        <v>68</v>
      </c>
      <c r="AL20" s="38">
        <f>S19</f>
        <v>68</v>
      </c>
      <c r="AM20" s="38">
        <f>S20</f>
        <v>68</v>
      </c>
      <c r="AN20" s="38">
        <f>S21</f>
        <v>68</v>
      </c>
      <c r="AO20" s="38">
        <f>S22</f>
        <v>68</v>
      </c>
      <c r="AP20" s="38">
        <f>S23</f>
        <v>68</v>
      </c>
      <c r="AQ20" s="38">
        <f>S24</f>
        <v>68</v>
      </c>
      <c r="AT20" s="38" t="s">
        <v>36</v>
      </c>
      <c r="AU20" s="24">
        <f t="shared" ref="AU20:BO20" si="714">SUM(AU4:AU19)</f>
        <v>100</v>
      </c>
      <c r="AV20" s="24">
        <f t="shared" si="714"/>
        <v>100</v>
      </c>
      <c r="AW20" s="24">
        <f t="shared" si="714"/>
        <v>100</v>
      </c>
      <c r="AX20" s="24">
        <f t="shared" si="714"/>
        <v>99.999999999999986</v>
      </c>
      <c r="AY20" s="24">
        <f t="shared" si="714"/>
        <v>100</v>
      </c>
      <c r="AZ20" s="24">
        <f t="shared" si="714"/>
        <v>100</v>
      </c>
      <c r="BA20" s="24">
        <f t="shared" si="714"/>
        <v>100</v>
      </c>
      <c r="BB20" s="24">
        <f t="shared" si="714"/>
        <v>100.00000000000001</v>
      </c>
      <c r="BC20" s="24">
        <f t="shared" si="714"/>
        <v>100.00000000000001</v>
      </c>
      <c r="BD20" s="24">
        <f t="shared" si="714"/>
        <v>100</v>
      </c>
      <c r="BE20" s="24">
        <f t="shared" si="714"/>
        <v>100</v>
      </c>
      <c r="BF20" s="24">
        <f t="shared" si="714"/>
        <v>100</v>
      </c>
      <c r="BG20" s="24">
        <f t="shared" si="714"/>
        <v>100</v>
      </c>
      <c r="BH20" s="24">
        <f t="shared" si="714"/>
        <v>100</v>
      </c>
      <c r="BI20" s="24">
        <f t="shared" si="714"/>
        <v>100</v>
      </c>
      <c r="BJ20" s="24">
        <f t="shared" si="714"/>
        <v>100</v>
      </c>
      <c r="BK20" s="24">
        <f t="shared" si="714"/>
        <v>100</v>
      </c>
      <c r="BL20" s="24">
        <f t="shared" si="714"/>
        <v>100</v>
      </c>
      <c r="BM20" s="24">
        <f t="shared" si="714"/>
        <v>100</v>
      </c>
      <c r="BN20" s="24">
        <f t="shared" si="714"/>
        <v>100</v>
      </c>
      <c r="BO20" s="24">
        <f t="shared" si="714"/>
        <v>99.999999999999986</v>
      </c>
      <c r="BS20" s="24"/>
      <c r="BT20" s="24"/>
      <c r="BU20" s="24"/>
      <c r="BV20" s="24"/>
      <c r="BW20" s="24"/>
      <c r="BX20" s="24"/>
      <c r="BY20" s="24"/>
      <c r="BZ20" s="24"/>
      <c r="CA20" s="24"/>
      <c r="CB20" s="24"/>
      <c r="CC20" s="24"/>
      <c r="CD20" s="24"/>
      <c r="CE20" s="24"/>
      <c r="CF20" s="24"/>
      <c r="CG20" s="24"/>
      <c r="CH20" s="24"/>
      <c r="CI20" s="24"/>
      <c r="CJ20" s="24"/>
      <c r="CK20" s="24"/>
      <c r="CL20" s="24"/>
      <c r="CM20" s="24"/>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38" customFormat="1" x14ac:dyDescent="0.25">
      <c r="B21" s="38" t="s">
        <v>19</v>
      </c>
      <c r="C21" s="2">
        <v>0</v>
      </c>
      <c r="D21" s="2">
        <v>59</v>
      </c>
      <c r="E21" s="2">
        <v>0</v>
      </c>
      <c r="F21" s="2">
        <v>5</v>
      </c>
      <c r="G21" s="2">
        <v>1</v>
      </c>
      <c r="H21" s="2">
        <v>1</v>
      </c>
      <c r="I21" s="4">
        <v>0</v>
      </c>
      <c r="J21" s="3">
        <v>2</v>
      </c>
      <c r="K21" s="3">
        <v>0</v>
      </c>
      <c r="L21" s="3">
        <v>0</v>
      </c>
      <c r="M21" s="3">
        <v>0</v>
      </c>
      <c r="N21" s="3">
        <v>0</v>
      </c>
      <c r="O21" s="3">
        <v>0</v>
      </c>
      <c r="P21" s="3">
        <v>0</v>
      </c>
      <c r="Q21" s="3">
        <v>0</v>
      </c>
      <c r="R21" s="3">
        <v>0</v>
      </c>
      <c r="S21" s="38">
        <v>68</v>
      </c>
      <c r="AU21" s="24"/>
      <c r="AV21" s="24"/>
      <c r="AW21" s="24"/>
      <c r="AX21" s="24"/>
      <c r="AY21" s="24"/>
      <c r="AZ21" s="24"/>
      <c r="BA21" s="24"/>
      <c r="BB21" s="24"/>
      <c r="BC21" s="24"/>
      <c r="BD21" s="24"/>
      <c r="BE21" s="24"/>
      <c r="BF21" s="24"/>
      <c r="BG21" s="24"/>
      <c r="BH21" s="24"/>
      <c r="BI21" s="24"/>
      <c r="BJ21" s="24"/>
      <c r="BK21" s="24"/>
      <c r="BL21" s="24"/>
      <c r="BM21" s="24"/>
      <c r="BN21" s="24"/>
      <c r="BO21" s="24"/>
      <c r="BS21" s="24"/>
      <c r="BT21" s="24"/>
      <c r="BU21" s="24"/>
      <c r="BV21" s="24"/>
      <c r="BW21" s="24"/>
      <c r="BX21" s="24"/>
      <c r="BY21" s="24"/>
      <c r="BZ21" s="24"/>
      <c r="CA21" s="24"/>
      <c r="CB21" s="24"/>
      <c r="CC21" s="24"/>
      <c r="CD21" s="24"/>
      <c r="CE21" s="24"/>
      <c r="CF21" s="24"/>
      <c r="CG21" s="24"/>
      <c r="CH21" s="24"/>
      <c r="CI21" s="24"/>
      <c r="CJ21" s="24"/>
      <c r="CK21" s="24"/>
      <c r="CL21" s="24"/>
      <c r="CM21" s="24"/>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38" customFormat="1" x14ac:dyDescent="0.25">
      <c r="B22" s="38" t="s">
        <v>20</v>
      </c>
      <c r="C22" s="2">
        <v>0</v>
      </c>
      <c r="D22" s="2">
        <v>0</v>
      </c>
      <c r="E22" s="2">
        <v>22</v>
      </c>
      <c r="F22" s="2">
        <v>41</v>
      </c>
      <c r="G22" s="2">
        <v>1</v>
      </c>
      <c r="H22" s="3">
        <v>2</v>
      </c>
      <c r="I22" s="3">
        <v>1</v>
      </c>
      <c r="J22" s="3">
        <v>1</v>
      </c>
      <c r="K22" s="3">
        <v>0</v>
      </c>
      <c r="L22" s="3">
        <v>0</v>
      </c>
      <c r="M22" s="3">
        <v>0</v>
      </c>
      <c r="N22" s="3">
        <v>0</v>
      </c>
      <c r="O22" s="3">
        <v>0</v>
      </c>
      <c r="P22" s="3">
        <v>0</v>
      </c>
      <c r="Q22" s="3">
        <v>0</v>
      </c>
      <c r="R22" s="3">
        <v>0</v>
      </c>
      <c r="S22" s="38">
        <v>68</v>
      </c>
      <c r="AU22" s="24"/>
      <c r="AV22" s="24"/>
      <c r="AW22" s="24"/>
      <c r="AX22" s="24"/>
      <c r="AY22" s="24"/>
      <c r="AZ22" s="24"/>
      <c r="BA22" s="24"/>
      <c r="BB22" s="24"/>
      <c r="BC22" s="24"/>
      <c r="BD22" s="24"/>
      <c r="BE22" s="24"/>
      <c r="BF22" s="24"/>
      <c r="BG22" s="24"/>
      <c r="BH22" s="24"/>
      <c r="BI22" s="24"/>
      <c r="BJ22" s="24"/>
      <c r="BK22" s="24"/>
      <c r="BL22" s="24"/>
      <c r="BM22" s="24"/>
      <c r="BN22" s="24"/>
      <c r="BO22" s="24"/>
      <c r="BS22" s="24"/>
      <c r="BT22" s="24"/>
      <c r="BU22" s="24"/>
      <c r="BV22" s="24"/>
      <c r="BW22" s="24"/>
      <c r="BX22" s="24"/>
      <c r="BY22" s="24"/>
      <c r="BZ22" s="24"/>
      <c r="CA22" s="24"/>
      <c r="CB22" s="24"/>
      <c r="CC22" s="24"/>
      <c r="CD22" s="24"/>
      <c r="CE22" s="24"/>
      <c r="CF22" s="24"/>
      <c r="CG22" s="24"/>
      <c r="CH22" s="24"/>
      <c r="CI22" s="24"/>
      <c r="CJ22" s="24"/>
      <c r="CK22" s="24"/>
      <c r="CL22" s="24"/>
      <c r="CM22" s="24"/>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38" customFormat="1" x14ac:dyDescent="0.25">
      <c r="B23" s="38" t="s">
        <v>21</v>
      </c>
      <c r="C23" s="38">
        <v>0</v>
      </c>
      <c r="D23" s="38">
        <v>0</v>
      </c>
      <c r="E23" s="38">
        <v>0</v>
      </c>
      <c r="F23" s="38">
        <v>0</v>
      </c>
      <c r="G23" s="38">
        <v>0</v>
      </c>
      <c r="H23" s="38">
        <v>2</v>
      </c>
      <c r="I23" s="38">
        <v>38</v>
      </c>
      <c r="J23" s="38">
        <v>24</v>
      </c>
      <c r="K23" s="38">
        <v>3</v>
      </c>
      <c r="L23" s="38">
        <v>1</v>
      </c>
      <c r="M23" s="38">
        <v>0</v>
      </c>
      <c r="N23" s="38">
        <v>0</v>
      </c>
      <c r="O23" s="38">
        <v>0</v>
      </c>
      <c r="P23" s="38">
        <v>0</v>
      </c>
      <c r="Q23" s="38">
        <v>0</v>
      </c>
      <c r="R23" s="38">
        <v>0</v>
      </c>
      <c r="S23" s="38">
        <v>68</v>
      </c>
      <c r="AU23" s="24"/>
      <c r="AV23" s="24"/>
      <c r="AW23" s="24"/>
      <c r="AX23" s="24"/>
      <c r="AY23" s="24"/>
      <c r="AZ23" s="24"/>
      <c r="BA23" s="24"/>
      <c r="BB23" s="24"/>
      <c r="BC23" s="24"/>
      <c r="BD23" s="24"/>
      <c r="BE23" s="24"/>
      <c r="BF23" s="24"/>
      <c r="BG23" s="24"/>
      <c r="BH23" s="24"/>
      <c r="BI23" s="24"/>
      <c r="BJ23" s="24"/>
      <c r="BK23" s="24"/>
      <c r="BL23" s="24"/>
      <c r="BM23" s="24"/>
      <c r="BN23" s="24"/>
      <c r="BO23" s="24"/>
      <c r="BS23" s="24"/>
      <c r="BT23" s="24"/>
      <c r="BU23" s="24"/>
      <c r="BV23" s="24"/>
      <c r="BW23" s="24"/>
      <c r="BX23" s="24"/>
      <c r="BY23" s="24"/>
      <c r="BZ23" s="24"/>
      <c r="CA23" s="24"/>
      <c r="CB23" s="24"/>
      <c r="CC23" s="24"/>
      <c r="CD23" s="24"/>
      <c r="CE23" s="24"/>
      <c r="CF23" s="24"/>
      <c r="CG23" s="24"/>
      <c r="CH23" s="24"/>
      <c r="CI23" s="24"/>
      <c r="CJ23" s="24"/>
      <c r="CK23" s="24"/>
      <c r="CL23" s="24"/>
      <c r="CM23" s="24"/>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38" customFormat="1" x14ac:dyDescent="0.25">
      <c r="B24" s="38" t="s">
        <v>22</v>
      </c>
      <c r="C24" s="38">
        <v>0</v>
      </c>
      <c r="D24" s="38">
        <v>1</v>
      </c>
      <c r="E24" s="38">
        <v>0</v>
      </c>
      <c r="F24" s="38">
        <v>26</v>
      </c>
      <c r="G24" s="38">
        <v>30</v>
      </c>
      <c r="H24" s="38">
        <v>11</v>
      </c>
      <c r="I24" s="38">
        <v>0</v>
      </c>
      <c r="J24" s="38">
        <v>0</v>
      </c>
      <c r="K24" s="38">
        <v>0</v>
      </c>
      <c r="L24" s="38">
        <v>0</v>
      </c>
      <c r="M24" s="38">
        <v>0</v>
      </c>
      <c r="N24" s="38">
        <v>0</v>
      </c>
      <c r="O24" s="38">
        <v>0</v>
      </c>
      <c r="P24" s="38">
        <v>0</v>
      </c>
      <c r="Q24" s="38">
        <v>0</v>
      </c>
      <c r="R24" s="38">
        <v>0</v>
      </c>
      <c r="S24" s="38">
        <v>68</v>
      </c>
      <c r="AU24" s="24"/>
      <c r="AV24" s="24"/>
      <c r="AW24" s="24"/>
      <c r="AX24" s="24"/>
      <c r="AY24" s="24"/>
      <c r="AZ24" s="24"/>
      <c r="BA24" s="24"/>
      <c r="BB24" s="24"/>
      <c r="BC24" s="24"/>
      <c r="BD24" s="24"/>
      <c r="BE24" s="24"/>
      <c r="BF24" s="24"/>
      <c r="BG24" s="24"/>
      <c r="BH24" s="24"/>
      <c r="BI24" s="24"/>
      <c r="BJ24" s="24"/>
      <c r="BK24" s="24"/>
      <c r="BL24" s="24"/>
      <c r="BM24" s="24"/>
      <c r="BN24" s="24"/>
      <c r="BO24" s="24"/>
      <c r="BS24" s="24"/>
      <c r="BT24" s="24"/>
      <c r="BU24" s="24"/>
      <c r="BV24" s="24"/>
      <c r="BW24" s="24"/>
      <c r="BX24" s="24"/>
      <c r="BY24" s="24"/>
      <c r="BZ24" s="24"/>
      <c r="CA24" s="24"/>
      <c r="CB24" s="24"/>
      <c r="CC24" s="24"/>
      <c r="CD24" s="24"/>
      <c r="CE24" s="24"/>
      <c r="CF24" s="24"/>
      <c r="CG24" s="24"/>
      <c r="CH24" s="24"/>
      <c r="CI24" s="24"/>
      <c r="CJ24" s="24"/>
      <c r="CK24" s="24"/>
      <c r="CL24" s="24"/>
      <c r="CM24" s="24"/>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38" customFormat="1" x14ac:dyDescent="0.25">
      <c r="B25" s="38" t="s">
        <v>73</v>
      </c>
      <c r="C25" s="38">
        <v>0</v>
      </c>
      <c r="D25" s="38">
        <v>0</v>
      </c>
      <c r="E25" s="38">
        <v>0</v>
      </c>
      <c r="F25" s="38">
        <v>0</v>
      </c>
      <c r="G25" s="38">
        <v>0</v>
      </c>
      <c r="H25" s="38">
        <v>0</v>
      </c>
      <c r="I25" s="38">
        <v>0</v>
      </c>
      <c r="J25" s="38">
        <v>1</v>
      </c>
      <c r="K25" s="38">
        <v>17</v>
      </c>
      <c r="L25" s="38">
        <v>48</v>
      </c>
      <c r="M25" s="38">
        <v>1</v>
      </c>
      <c r="N25" s="38">
        <v>1</v>
      </c>
      <c r="O25" s="38">
        <v>0</v>
      </c>
      <c r="P25" s="38">
        <v>0</v>
      </c>
      <c r="Q25" s="38">
        <v>0</v>
      </c>
      <c r="R25" s="38">
        <v>0</v>
      </c>
      <c r="S25" s="38">
        <v>68</v>
      </c>
      <c r="AU25" s="24"/>
      <c r="AV25" s="24"/>
      <c r="AW25" s="24"/>
      <c r="AX25" s="24"/>
      <c r="AY25" s="24"/>
      <c r="AZ25" s="24"/>
      <c r="BA25" s="24"/>
      <c r="BB25" s="24"/>
      <c r="BC25" s="24"/>
      <c r="BD25" s="24"/>
      <c r="BE25" s="24"/>
      <c r="BF25" s="24"/>
      <c r="BG25" s="24"/>
      <c r="BH25" s="24"/>
      <c r="BI25" s="24"/>
      <c r="BJ25" s="24"/>
      <c r="BK25" s="24"/>
      <c r="BL25" s="24"/>
      <c r="BM25" s="24"/>
      <c r="BN25" s="24"/>
      <c r="BO25" s="24"/>
      <c r="BS25" s="24"/>
      <c r="BT25" s="24"/>
      <c r="BU25" s="24"/>
      <c r="BV25" s="24"/>
      <c r="BW25" s="24"/>
      <c r="BX25" s="24"/>
      <c r="BY25" s="24"/>
      <c r="BZ25" s="24"/>
      <c r="CA25" s="24"/>
      <c r="CB25" s="24"/>
      <c r="CC25" s="24"/>
      <c r="CD25" s="24"/>
      <c r="CE25" s="24"/>
      <c r="CF25" s="24"/>
      <c r="CG25" s="24"/>
      <c r="CH25" s="24"/>
      <c r="CI25" s="24"/>
      <c r="CJ25" s="24"/>
      <c r="CK25" s="24"/>
      <c r="CL25" s="24"/>
      <c r="CM25" s="24"/>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38" customFormat="1" x14ac:dyDescent="0.25">
      <c r="B26" s="38" t="s">
        <v>78</v>
      </c>
      <c r="C26" s="38">
        <v>0</v>
      </c>
      <c r="D26" s="38">
        <v>1</v>
      </c>
      <c r="E26" s="38">
        <v>0</v>
      </c>
      <c r="F26" s="38">
        <v>13</v>
      </c>
      <c r="G26" s="38">
        <v>36</v>
      </c>
      <c r="H26" s="38">
        <v>10</v>
      </c>
      <c r="I26" s="38">
        <v>2</v>
      </c>
      <c r="J26" s="38">
        <v>1</v>
      </c>
      <c r="K26" s="38">
        <v>0</v>
      </c>
      <c r="L26" s="38">
        <v>3</v>
      </c>
      <c r="M26" s="38">
        <v>1</v>
      </c>
      <c r="N26" s="38">
        <v>0</v>
      </c>
      <c r="O26" s="38">
        <v>0</v>
      </c>
      <c r="P26" s="38">
        <v>0</v>
      </c>
      <c r="Q26" s="38">
        <v>0</v>
      </c>
      <c r="R26" s="38">
        <v>0</v>
      </c>
      <c r="S26" s="38">
        <v>67</v>
      </c>
      <c r="AU26" s="24"/>
      <c r="AV26" s="24"/>
      <c r="AW26" s="24"/>
      <c r="AX26" s="24"/>
      <c r="AY26" s="24"/>
      <c r="AZ26" s="24"/>
      <c r="BA26" s="24"/>
      <c r="BB26" s="24"/>
      <c r="BC26" s="24"/>
      <c r="BD26" s="24"/>
      <c r="BE26" s="24"/>
      <c r="BF26" s="24"/>
      <c r="BG26" s="24"/>
      <c r="BH26" s="24"/>
      <c r="BI26" s="24"/>
      <c r="BJ26" s="24"/>
      <c r="BK26" s="24"/>
      <c r="BL26" s="24"/>
      <c r="BM26" s="24"/>
      <c r="BN26" s="24"/>
      <c r="BO26" s="24"/>
      <c r="BS26" s="24"/>
      <c r="BT26" s="24"/>
      <c r="BU26" s="24"/>
      <c r="BV26" s="24"/>
      <c r="BW26" s="24"/>
      <c r="BX26" s="24"/>
      <c r="BY26" s="24"/>
      <c r="BZ26" s="24"/>
      <c r="CA26" s="24"/>
      <c r="CB26" s="24"/>
      <c r="CC26" s="24"/>
      <c r="CD26" s="24"/>
      <c r="CE26" s="24"/>
      <c r="CF26" s="24"/>
      <c r="CG26" s="24"/>
      <c r="CH26" s="24"/>
      <c r="CI26" s="24"/>
      <c r="CJ26" s="24"/>
      <c r="CK26" s="24"/>
      <c r="CL26" s="24"/>
      <c r="CM26" s="24"/>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s="38" customFormat="1" x14ac:dyDescent="0.25">
      <c r="B27" s="38" t="s">
        <v>79</v>
      </c>
      <c r="C27" s="38">
        <v>0</v>
      </c>
      <c r="D27" s="38">
        <v>0</v>
      </c>
      <c r="E27" s="38">
        <v>0</v>
      </c>
      <c r="F27" s="38">
        <v>54</v>
      </c>
      <c r="G27" s="38">
        <v>0</v>
      </c>
      <c r="H27" s="38">
        <v>11</v>
      </c>
      <c r="I27" s="38">
        <v>0</v>
      </c>
      <c r="J27" s="38">
        <v>0</v>
      </c>
      <c r="K27" s="38">
        <v>0</v>
      </c>
      <c r="L27" s="38">
        <v>1</v>
      </c>
      <c r="M27" s="38">
        <v>0</v>
      </c>
      <c r="N27" s="38">
        <v>0</v>
      </c>
      <c r="O27" s="38">
        <v>0</v>
      </c>
      <c r="P27" s="38">
        <v>0</v>
      </c>
      <c r="Q27" s="38">
        <v>0</v>
      </c>
      <c r="R27" s="38">
        <v>0</v>
      </c>
      <c r="S27" s="38">
        <v>66</v>
      </c>
    </row>
    <row r="28" spans="2:118" s="38" customFormat="1" x14ac:dyDescent="0.25"/>
    <row r="29" spans="2:118" s="38" customFormat="1" x14ac:dyDescent="0.25"/>
    <row r="30" spans="2:118" s="38" customFormat="1" x14ac:dyDescent="0.25"/>
    <row r="31" spans="2:118" s="38" customFormat="1" x14ac:dyDescent="0.25"/>
    <row r="32" spans="2:118" s="38" customFormat="1" x14ac:dyDescent="0.25"/>
    <row r="33" spans="1:118" s="38" customFormat="1" x14ac:dyDescent="0.25"/>
    <row r="35" spans="1:118" s="1" customFormat="1" x14ac:dyDescent="0.25">
      <c r="V35" s="1" t="str">
        <f>A36</f>
        <v xml:space="preserve">Escherichia coli </v>
      </c>
      <c r="AT35" s="1" t="str">
        <f>A36</f>
        <v xml:space="preserve">Escherichia coli </v>
      </c>
      <c r="BR35" s="1" t="str">
        <f>A36</f>
        <v xml:space="preserve">Escherichia coli </v>
      </c>
    </row>
    <row r="36" spans="1:118" s="1" customFormat="1" ht="18.75" x14ac:dyDescent="0.25">
      <c r="A36" s="1" t="s">
        <v>76</v>
      </c>
      <c r="B36" s="1" t="s">
        <v>0</v>
      </c>
      <c r="C36" s="1">
        <v>1.5625E-2</v>
      </c>
      <c r="D36" s="1">
        <v>3.125E-2</v>
      </c>
      <c r="E36" s="1">
        <v>6.25E-2</v>
      </c>
      <c r="F36" s="1">
        <v>0.125</v>
      </c>
      <c r="G36" s="1">
        <v>0.25</v>
      </c>
      <c r="H36" s="1">
        <v>0.5</v>
      </c>
      <c r="I36" s="1">
        <v>1</v>
      </c>
      <c r="J36" s="1">
        <v>2</v>
      </c>
      <c r="K36" s="1">
        <v>4</v>
      </c>
      <c r="L36" s="1">
        <v>8</v>
      </c>
      <c r="M36" s="1">
        <v>16</v>
      </c>
      <c r="N36" s="1">
        <v>32</v>
      </c>
      <c r="O36" s="1">
        <v>64</v>
      </c>
      <c r="P36" s="1">
        <v>128</v>
      </c>
      <c r="Q36" s="1">
        <v>256</v>
      </c>
      <c r="R36" s="1">
        <v>512</v>
      </c>
      <c r="S36" s="1" t="s">
        <v>1</v>
      </c>
      <c r="V36" s="1" t="s">
        <v>0</v>
      </c>
      <c r="W36" s="1" t="str">
        <f>B37</f>
        <v>Ampicillin</v>
      </c>
      <c r="X36" s="1" t="str">
        <f>B38</f>
        <v>Ampicillin/ Sulbactam</v>
      </c>
      <c r="Y36" s="1" t="str">
        <f>B39</f>
        <v>Piperacillin</v>
      </c>
      <c r="Z36" s="1" t="str">
        <f>B40</f>
        <v>Piperacillin/ Tazobactam</v>
      </c>
      <c r="AA36" s="1" t="str">
        <f>B41</f>
        <v>Aztreonam</v>
      </c>
      <c r="AB36" s="1" t="str">
        <f>B42</f>
        <v>Cefotaxim</v>
      </c>
      <c r="AC36" s="1" t="str">
        <f>B43</f>
        <v>Ceftazidim</v>
      </c>
      <c r="AD36" s="1" t="str">
        <f>B44</f>
        <v>Cefuroxim</v>
      </c>
      <c r="AE36" s="1" t="str">
        <f>B45</f>
        <v>Imipenem</v>
      </c>
      <c r="AF36" s="1" t="str">
        <f>B46</f>
        <v>Meropenem</v>
      </c>
      <c r="AG36" s="1" t="str">
        <f>B47</f>
        <v>Colistin</v>
      </c>
      <c r="AH36" s="1" t="str">
        <f>B48</f>
        <v>Amikacin</v>
      </c>
      <c r="AI36" s="1" t="str">
        <f>B49</f>
        <v>Gentamicin</v>
      </c>
      <c r="AJ36" s="1" t="str">
        <f>B50</f>
        <v>Tobramycin</v>
      </c>
      <c r="AK36" s="1" t="str">
        <f>B51</f>
        <v>Fosfomycin</v>
      </c>
      <c r="AL36" s="1" t="str">
        <f>B52</f>
        <v>Cotrimoxazol</v>
      </c>
      <c r="AM36" s="1" t="str">
        <f>B53</f>
        <v>Ciprofloxacin</v>
      </c>
      <c r="AN36" s="1" t="str">
        <f>B54</f>
        <v>Levofloxacin</v>
      </c>
      <c r="AO36" s="1" t="str">
        <f>B55</f>
        <v>Moxifloxacin</v>
      </c>
      <c r="AP36" s="1" t="str">
        <f>B56</f>
        <v>Doxycyclin</v>
      </c>
      <c r="AQ36" s="1" t="str">
        <f>B57</f>
        <v>Tigecyclin</v>
      </c>
      <c r="AT36" s="1" t="s">
        <v>0</v>
      </c>
      <c r="AU36" s="24" t="str">
        <f t="shared" ref="AU36:BO36" si="715">W36</f>
        <v>Ampicillin</v>
      </c>
      <c r="AV36" s="24" t="str">
        <f t="shared" si="715"/>
        <v>Ampicillin/ Sulbactam</v>
      </c>
      <c r="AW36" s="24" t="str">
        <f t="shared" si="715"/>
        <v>Piperacillin</v>
      </c>
      <c r="AX36" s="24" t="str">
        <f t="shared" si="715"/>
        <v>Piperacillin/ Tazobactam</v>
      </c>
      <c r="AY36" s="24" t="str">
        <f t="shared" si="715"/>
        <v>Aztreonam</v>
      </c>
      <c r="AZ36" s="24" t="str">
        <f t="shared" si="715"/>
        <v>Cefotaxim</v>
      </c>
      <c r="BA36" s="24" t="str">
        <f t="shared" si="715"/>
        <v>Ceftazidim</v>
      </c>
      <c r="BB36" s="24" t="str">
        <f t="shared" si="715"/>
        <v>Cefuroxim</v>
      </c>
      <c r="BC36" s="24" t="str">
        <f t="shared" si="715"/>
        <v>Imipenem</v>
      </c>
      <c r="BD36" s="24" t="str">
        <f t="shared" si="715"/>
        <v>Meropenem</v>
      </c>
      <c r="BE36" s="24" t="str">
        <f t="shared" si="715"/>
        <v>Colistin</v>
      </c>
      <c r="BF36" s="24" t="str">
        <f t="shared" si="715"/>
        <v>Amikacin</v>
      </c>
      <c r="BG36" s="24" t="str">
        <f t="shared" si="715"/>
        <v>Gentamicin</v>
      </c>
      <c r="BH36" s="24" t="str">
        <f t="shared" si="715"/>
        <v>Tobramycin</v>
      </c>
      <c r="BI36" s="24" t="str">
        <f t="shared" si="715"/>
        <v>Fosfomycin</v>
      </c>
      <c r="BJ36" s="24" t="str">
        <f t="shared" si="715"/>
        <v>Cotrimoxazol</v>
      </c>
      <c r="BK36" s="24" t="str">
        <f t="shared" si="715"/>
        <v>Ciprofloxacin</v>
      </c>
      <c r="BL36" s="24" t="str">
        <f t="shared" si="715"/>
        <v>Levofloxacin</v>
      </c>
      <c r="BM36" s="24" t="str">
        <f t="shared" si="715"/>
        <v>Moxifloxacin</v>
      </c>
      <c r="BN36" s="24" t="str">
        <f t="shared" si="715"/>
        <v>Doxycyclin</v>
      </c>
      <c r="BO36" s="24" t="str">
        <f t="shared" si="715"/>
        <v>Tigecyclin</v>
      </c>
      <c r="BR36" s="1" t="s">
        <v>0</v>
      </c>
      <c r="BS36" s="1" t="str">
        <f t="shared" ref="BS36:CM36" si="716">W36</f>
        <v>Ampicillin</v>
      </c>
      <c r="BT36" s="1" t="str">
        <f t="shared" si="716"/>
        <v>Ampicillin/ Sulbactam</v>
      </c>
      <c r="BU36" s="1" t="str">
        <f t="shared" si="716"/>
        <v>Piperacillin</v>
      </c>
      <c r="BV36" s="1" t="str">
        <f t="shared" si="716"/>
        <v>Piperacillin/ Tazobactam</v>
      </c>
      <c r="BW36" s="1" t="str">
        <f t="shared" si="716"/>
        <v>Aztreonam</v>
      </c>
      <c r="BX36" s="1" t="str">
        <f t="shared" si="716"/>
        <v>Cefotaxim</v>
      </c>
      <c r="BY36" s="1" t="str">
        <f t="shared" si="716"/>
        <v>Ceftazidim</v>
      </c>
      <c r="BZ36" s="1" t="str">
        <f t="shared" si="716"/>
        <v>Cefuroxim</v>
      </c>
      <c r="CA36" s="1" t="str">
        <f t="shared" si="716"/>
        <v>Imipenem</v>
      </c>
      <c r="CB36" s="1" t="str">
        <f t="shared" si="716"/>
        <v>Meropenem</v>
      </c>
      <c r="CC36" s="1" t="str">
        <f t="shared" si="716"/>
        <v>Colistin</v>
      </c>
      <c r="CD36" s="1" t="str">
        <f t="shared" si="716"/>
        <v>Amikacin</v>
      </c>
      <c r="CE36" s="1" t="str">
        <f t="shared" si="716"/>
        <v>Gentamicin</v>
      </c>
      <c r="CF36" s="1" t="str">
        <f t="shared" si="716"/>
        <v>Tobramycin</v>
      </c>
      <c r="CG36" s="1" t="str">
        <f t="shared" si="716"/>
        <v>Fosfomycin</v>
      </c>
      <c r="CH36" s="1" t="str">
        <f t="shared" si="716"/>
        <v>Cotrimoxazol</v>
      </c>
      <c r="CI36" s="1" t="str">
        <f t="shared" si="716"/>
        <v>Ciprofloxacin</v>
      </c>
      <c r="CJ36" s="1" t="str">
        <f t="shared" si="716"/>
        <v>Levofloxacin</v>
      </c>
      <c r="CK36" s="1" t="str">
        <f t="shared" si="716"/>
        <v>Moxifloxacin</v>
      </c>
      <c r="CL36" s="1" t="str">
        <f t="shared" si="716"/>
        <v>Doxycyclin</v>
      </c>
      <c r="CM36" s="1" t="str">
        <f t="shared" si="716"/>
        <v>Tigecyclin</v>
      </c>
      <c r="CQ36" s="10"/>
      <c r="CR36" s="11" t="s">
        <v>37</v>
      </c>
      <c r="CS36" s="11" t="s">
        <v>42</v>
      </c>
      <c r="CT36" s="11" t="s">
        <v>43</v>
      </c>
      <c r="CU36" s="11" t="s">
        <v>44</v>
      </c>
      <c r="CV36" s="11" t="s">
        <v>45</v>
      </c>
      <c r="CW36" s="11" t="s">
        <v>46</v>
      </c>
      <c r="CX36" s="11" t="s">
        <v>47</v>
      </c>
      <c r="CY36" s="11" t="s">
        <v>60</v>
      </c>
      <c r="CZ36" s="11" t="s">
        <v>48</v>
      </c>
      <c r="DA36" s="11" t="s">
        <v>49</v>
      </c>
      <c r="DB36" s="11" t="s">
        <v>50</v>
      </c>
      <c r="DC36" s="11" t="s">
        <v>51</v>
      </c>
      <c r="DD36" s="11" t="s">
        <v>52</v>
      </c>
      <c r="DE36" s="11" t="s">
        <v>53</v>
      </c>
      <c r="DF36" s="11" t="s">
        <v>54</v>
      </c>
      <c r="DG36" s="11" t="s">
        <v>55</v>
      </c>
      <c r="DH36" s="11" t="s">
        <v>56</v>
      </c>
      <c r="DI36" s="11" t="s">
        <v>57</v>
      </c>
      <c r="DJ36" s="11" t="s">
        <v>58</v>
      </c>
      <c r="DK36" s="11" t="s">
        <v>59</v>
      </c>
      <c r="DL36" s="11" t="s">
        <v>61</v>
      </c>
      <c r="DM36" s="9"/>
      <c r="DN36" s="9"/>
    </row>
    <row r="37" spans="1:118" s="1" customFormat="1" ht="18.75" x14ac:dyDescent="0.25">
      <c r="B37" s="1" t="s">
        <v>2</v>
      </c>
      <c r="C37" s="2">
        <v>0</v>
      </c>
      <c r="D37" s="2">
        <v>0</v>
      </c>
      <c r="E37" s="2">
        <v>0</v>
      </c>
      <c r="F37" s="2">
        <v>0</v>
      </c>
      <c r="G37" s="2">
        <v>0</v>
      </c>
      <c r="H37" s="2">
        <v>1</v>
      </c>
      <c r="I37" s="2">
        <v>12</v>
      </c>
      <c r="J37" s="2">
        <v>69</v>
      </c>
      <c r="K37" s="2">
        <v>30</v>
      </c>
      <c r="L37" s="2">
        <v>6</v>
      </c>
      <c r="M37" s="3">
        <v>2</v>
      </c>
      <c r="N37" s="3">
        <v>3</v>
      </c>
      <c r="O37" s="3">
        <v>107</v>
      </c>
      <c r="P37" s="3">
        <v>0</v>
      </c>
      <c r="Q37" s="3">
        <v>0</v>
      </c>
      <c r="R37" s="3">
        <v>0</v>
      </c>
      <c r="S37" s="1">
        <v>230</v>
      </c>
      <c r="V37" s="1">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0</v>
      </c>
      <c r="AN37" s="2">
        <f>C54</f>
        <v>0</v>
      </c>
      <c r="AO37" s="2">
        <f>C55</f>
        <v>0</v>
      </c>
      <c r="AP37" s="1">
        <f>C56</f>
        <v>0</v>
      </c>
      <c r="AQ37" s="2">
        <f>C57</f>
        <v>0</v>
      </c>
      <c r="AT37" s="1">
        <v>1.4999999999999999E-2</v>
      </c>
      <c r="AU37" s="25">
        <f t="shared" ref="AU37:BO37" si="717">PRODUCT(W37*100*1/W53)</f>
        <v>0</v>
      </c>
      <c r="AV37" s="25">
        <f t="shared" si="717"/>
        <v>0</v>
      </c>
      <c r="AW37" s="25">
        <f t="shared" si="717"/>
        <v>0</v>
      </c>
      <c r="AX37" s="25">
        <f t="shared" si="717"/>
        <v>0</v>
      </c>
      <c r="AY37" s="25">
        <f t="shared" si="717"/>
        <v>0</v>
      </c>
      <c r="AZ37" s="25">
        <f t="shared" si="717"/>
        <v>0</v>
      </c>
      <c r="BA37" s="25">
        <f t="shared" si="717"/>
        <v>0</v>
      </c>
      <c r="BB37" s="26">
        <f t="shared" si="717"/>
        <v>0</v>
      </c>
      <c r="BC37" s="25">
        <f t="shared" si="717"/>
        <v>0</v>
      </c>
      <c r="BD37" s="25">
        <f t="shared" si="717"/>
        <v>0</v>
      </c>
      <c r="BE37" s="25">
        <f t="shared" si="717"/>
        <v>0</v>
      </c>
      <c r="BF37" s="25">
        <f t="shared" si="717"/>
        <v>0</v>
      </c>
      <c r="BG37" s="25">
        <f t="shared" si="717"/>
        <v>0</v>
      </c>
      <c r="BH37" s="25">
        <f t="shared" si="717"/>
        <v>0</v>
      </c>
      <c r="BI37" s="25">
        <f t="shared" si="717"/>
        <v>0</v>
      </c>
      <c r="BJ37" s="25">
        <f t="shared" si="717"/>
        <v>0</v>
      </c>
      <c r="BK37" s="25">
        <f t="shared" si="717"/>
        <v>0</v>
      </c>
      <c r="BL37" s="25">
        <f t="shared" si="717"/>
        <v>0</v>
      </c>
      <c r="BM37" s="25">
        <f t="shared" si="717"/>
        <v>0</v>
      </c>
      <c r="BN37" s="24">
        <f t="shared" si="717"/>
        <v>0</v>
      </c>
      <c r="BO37" s="25">
        <f t="shared" si="717"/>
        <v>0</v>
      </c>
      <c r="BR37" s="1">
        <v>1.4999999999999999E-2</v>
      </c>
      <c r="BS37" s="25">
        <f t="shared" ref="BS37:CM37" si="718">AU37</f>
        <v>0</v>
      </c>
      <c r="BT37" s="25">
        <f t="shared" si="718"/>
        <v>0</v>
      </c>
      <c r="BU37" s="25">
        <f t="shared" si="718"/>
        <v>0</v>
      </c>
      <c r="BV37" s="25">
        <f t="shared" si="718"/>
        <v>0</v>
      </c>
      <c r="BW37" s="25">
        <f t="shared" si="718"/>
        <v>0</v>
      </c>
      <c r="BX37" s="25">
        <f t="shared" si="718"/>
        <v>0</v>
      </c>
      <c r="BY37" s="25">
        <f t="shared" si="718"/>
        <v>0</v>
      </c>
      <c r="BZ37" s="26">
        <f t="shared" si="718"/>
        <v>0</v>
      </c>
      <c r="CA37" s="25">
        <f t="shared" si="718"/>
        <v>0</v>
      </c>
      <c r="CB37" s="25">
        <f t="shared" si="718"/>
        <v>0</v>
      </c>
      <c r="CC37" s="25">
        <f t="shared" si="718"/>
        <v>0</v>
      </c>
      <c r="CD37" s="25">
        <f t="shared" si="718"/>
        <v>0</v>
      </c>
      <c r="CE37" s="25">
        <f t="shared" si="718"/>
        <v>0</v>
      </c>
      <c r="CF37" s="25">
        <f t="shared" si="718"/>
        <v>0</v>
      </c>
      <c r="CG37" s="25">
        <f t="shared" si="718"/>
        <v>0</v>
      </c>
      <c r="CH37" s="25">
        <f t="shared" si="718"/>
        <v>0</v>
      </c>
      <c r="CI37" s="25">
        <f t="shared" si="718"/>
        <v>0</v>
      </c>
      <c r="CJ37" s="25">
        <f t="shared" si="718"/>
        <v>0</v>
      </c>
      <c r="CK37" s="25">
        <f t="shared" si="718"/>
        <v>0</v>
      </c>
      <c r="CL37" s="24">
        <f t="shared" si="718"/>
        <v>0</v>
      </c>
      <c r="CM37" s="25">
        <f t="shared" si="718"/>
        <v>0</v>
      </c>
      <c r="CN37" s="5"/>
      <c r="CQ37" s="11" t="s">
        <v>38</v>
      </c>
      <c r="CR37" s="15">
        <f>S37</f>
        <v>230</v>
      </c>
      <c r="CS37" s="15">
        <f>S38</f>
        <v>230</v>
      </c>
      <c r="CT37" s="15">
        <f>S39</f>
        <v>230</v>
      </c>
      <c r="CU37" s="15">
        <f>S40</f>
        <v>230</v>
      </c>
      <c r="CV37" s="15">
        <f>S41</f>
        <v>229</v>
      </c>
      <c r="CW37" s="15">
        <f>S42</f>
        <v>230</v>
      </c>
      <c r="CX37" s="15">
        <f>S43</f>
        <v>230</v>
      </c>
      <c r="CY37" s="15">
        <f>S44</f>
        <v>230</v>
      </c>
      <c r="CZ37" s="15">
        <f>S45</f>
        <v>230</v>
      </c>
      <c r="DA37" s="15">
        <f>S46</f>
        <v>230</v>
      </c>
      <c r="DB37" s="15">
        <f>S47</f>
        <v>229</v>
      </c>
      <c r="DC37" s="15">
        <f>S48</f>
        <v>229</v>
      </c>
      <c r="DD37" s="15">
        <f>S49</f>
        <v>230</v>
      </c>
      <c r="DE37" s="15">
        <f>S50</f>
        <v>86</v>
      </c>
      <c r="DF37" s="15">
        <f>S51</f>
        <v>230</v>
      </c>
      <c r="DG37" s="15">
        <f>S52</f>
        <v>230</v>
      </c>
      <c r="DH37" s="15">
        <f>S53</f>
        <v>230</v>
      </c>
      <c r="DI37" s="15">
        <f>S54</f>
        <v>230</v>
      </c>
      <c r="DJ37" s="15">
        <f>S55</f>
        <v>230</v>
      </c>
      <c r="DK37" s="15">
        <f>S56</f>
        <v>230</v>
      </c>
      <c r="DL37" s="15">
        <f>S57</f>
        <v>228</v>
      </c>
      <c r="DM37" s="9"/>
      <c r="DN37" s="9"/>
    </row>
    <row r="38" spans="1:118" s="1" customFormat="1" ht="18.75" x14ac:dyDescent="0.25">
      <c r="B38" s="1" t="s">
        <v>3</v>
      </c>
      <c r="C38" s="2">
        <v>0</v>
      </c>
      <c r="D38" s="2">
        <v>0</v>
      </c>
      <c r="E38" s="2">
        <v>0</v>
      </c>
      <c r="F38" s="2">
        <v>6</v>
      </c>
      <c r="G38" s="2">
        <v>0</v>
      </c>
      <c r="H38" s="2">
        <v>20</v>
      </c>
      <c r="I38" s="2">
        <v>72</v>
      </c>
      <c r="J38" s="2">
        <v>28</v>
      </c>
      <c r="K38" s="2">
        <v>20</v>
      </c>
      <c r="L38" s="2">
        <v>21</v>
      </c>
      <c r="M38" s="3">
        <v>15</v>
      </c>
      <c r="N38" s="3">
        <v>10</v>
      </c>
      <c r="O38" s="3">
        <v>38</v>
      </c>
      <c r="P38" s="3">
        <v>0</v>
      </c>
      <c r="Q38" s="3">
        <v>0</v>
      </c>
      <c r="R38" s="3">
        <v>0</v>
      </c>
      <c r="S38" s="1">
        <v>230</v>
      </c>
      <c r="V38" s="1">
        <v>3.125E-2</v>
      </c>
      <c r="W38" s="2">
        <f>D37</f>
        <v>0</v>
      </c>
      <c r="X38" s="2">
        <f>D38</f>
        <v>0</v>
      </c>
      <c r="Y38" s="2">
        <f>D39</f>
        <v>0</v>
      </c>
      <c r="Z38" s="2">
        <f>D40</f>
        <v>0</v>
      </c>
      <c r="AA38" s="2">
        <f>D41</f>
        <v>0</v>
      </c>
      <c r="AB38" s="2">
        <f>D42</f>
        <v>176</v>
      </c>
      <c r="AC38" s="2">
        <f>D43</f>
        <v>0</v>
      </c>
      <c r="AD38" s="4">
        <f>D44</f>
        <v>0</v>
      </c>
      <c r="AE38" s="2">
        <f>D45</f>
        <v>0</v>
      </c>
      <c r="AF38" s="2">
        <f>D46</f>
        <v>0</v>
      </c>
      <c r="AG38" s="2">
        <f>D47</f>
        <v>1</v>
      </c>
      <c r="AH38" s="2">
        <f>D48</f>
        <v>0</v>
      </c>
      <c r="AI38" s="2">
        <f>D49</f>
        <v>0</v>
      </c>
      <c r="AJ38" s="2">
        <f>D50</f>
        <v>0</v>
      </c>
      <c r="AK38" s="2">
        <f>D51</f>
        <v>0</v>
      </c>
      <c r="AL38" s="2">
        <f>D52</f>
        <v>0</v>
      </c>
      <c r="AM38" s="2">
        <f>D53</f>
        <v>173</v>
      </c>
      <c r="AN38" s="2">
        <f>D54</f>
        <v>177</v>
      </c>
      <c r="AO38" s="2">
        <f>D55</f>
        <v>12</v>
      </c>
      <c r="AP38" s="1">
        <f>D56</f>
        <v>0</v>
      </c>
      <c r="AQ38" s="2">
        <f>D57</f>
        <v>117</v>
      </c>
      <c r="AT38" s="1">
        <v>3.1E-2</v>
      </c>
      <c r="AU38" s="25">
        <f t="shared" ref="AU38:BO38" si="719">PRODUCT(W38*100*1/W53)</f>
        <v>0</v>
      </c>
      <c r="AV38" s="25">
        <f t="shared" si="719"/>
        <v>0</v>
      </c>
      <c r="AW38" s="25">
        <f t="shared" si="719"/>
        <v>0</v>
      </c>
      <c r="AX38" s="25">
        <f t="shared" si="719"/>
        <v>0</v>
      </c>
      <c r="AY38" s="25">
        <f t="shared" si="719"/>
        <v>0</v>
      </c>
      <c r="AZ38" s="25">
        <f t="shared" si="719"/>
        <v>76.521739130434781</v>
      </c>
      <c r="BA38" s="25">
        <f t="shared" si="719"/>
        <v>0</v>
      </c>
      <c r="BB38" s="26">
        <f t="shared" si="719"/>
        <v>0</v>
      </c>
      <c r="BC38" s="25">
        <f t="shared" si="719"/>
        <v>0</v>
      </c>
      <c r="BD38" s="25">
        <f t="shared" si="719"/>
        <v>0</v>
      </c>
      <c r="BE38" s="25">
        <f t="shared" si="719"/>
        <v>0.4366812227074236</v>
      </c>
      <c r="BF38" s="25">
        <f t="shared" si="719"/>
        <v>0</v>
      </c>
      <c r="BG38" s="25">
        <f t="shared" si="719"/>
        <v>0</v>
      </c>
      <c r="BH38" s="25">
        <f t="shared" si="719"/>
        <v>0</v>
      </c>
      <c r="BI38" s="25">
        <f t="shared" si="719"/>
        <v>0</v>
      </c>
      <c r="BJ38" s="25">
        <f t="shared" si="719"/>
        <v>0</v>
      </c>
      <c r="BK38" s="25">
        <f t="shared" si="719"/>
        <v>75.217391304347828</v>
      </c>
      <c r="BL38" s="25">
        <f t="shared" si="719"/>
        <v>76.956521739130437</v>
      </c>
      <c r="BM38" s="25">
        <f t="shared" si="719"/>
        <v>5.2173913043478262</v>
      </c>
      <c r="BN38" s="24">
        <f t="shared" si="719"/>
        <v>0</v>
      </c>
      <c r="BO38" s="25">
        <f t="shared" si="719"/>
        <v>51.315789473684212</v>
      </c>
      <c r="BR38" s="1">
        <v>3.1E-2</v>
      </c>
      <c r="BS38" s="25">
        <f t="shared" ref="BS38:CM38" si="720">AU37+AU38</f>
        <v>0</v>
      </c>
      <c r="BT38" s="25">
        <f t="shared" si="720"/>
        <v>0</v>
      </c>
      <c r="BU38" s="25">
        <f t="shared" si="720"/>
        <v>0</v>
      </c>
      <c r="BV38" s="25">
        <f t="shared" si="720"/>
        <v>0</v>
      </c>
      <c r="BW38" s="25">
        <f t="shared" si="720"/>
        <v>0</v>
      </c>
      <c r="BX38" s="25">
        <f t="shared" si="720"/>
        <v>76.521739130434781</v>
      </c>
      <c r="BY38" s="25">
        <f t="shared" si="720"/>
        <v>0</v>
      </c>
      <c r="BZ38" s="26">
        <f t="shared" si="720"/>
        <v>0</v>
      </c>
      <c r="CA38" s="25">
        <f t="shared" si="720"/>
        <v>0</v>
      </c>
      <c r="CB38" s="25">
        <f t="shared" si="720"/>
        <v>0</v>
      </c>
      <c r="CC38" s="25">
        <f t="shared" si="720"/>
        <v>0.4366812227074236</v>
      </c>
      <c r="CD38" s="25">
        <f t="shared" si="720"/>
        <v>0</v>
      </c>
      <c r="CE38" s="25">
        <f t="shared" si="720"/>
        <v>0</v>
      </c>
      <c r="CF38" s="25">
        <f t="shared" si="720"/>
        <v>0</v>
      </c>
      <c r="CG38" s="25">
        <f t="shared" si="720"/>
        <v>0</v>
      </c>
      <c r="CH38" s="25">
        <f t="shared" si="720"/>
        <v>0</v>
      </c>
      <c r="CI38" s="25">
        <f t="shared" si="720"/>
        <v>75.217391304347828</v>
      </c>
      <c r="CJ38" s="25">
        <f t="shared" si="720"/>
        <v>76.956521739130437</v>
      </c>
      <c r="CK38" s="25">
        <f t="shared" si="720"/>
        <v>5.2173913043478262</v>
      </c>
      <c r="CL38" s="24">
        <f t="shared" si="720"/>
        <v>0</v>
      </c>
      <c r="CM38" s="25">
        <f t="shared" si="720"/>
        <v>51.315789473684212</v>
      </c>
      <c r="CN38" s="5"/>
      <c r="CQ38" s="11" t="s">
        <v>39</v>
      </c>
      <c r="CR38" s="12">
        <f>BS46</f>
        <v>51.304347826086953</v>
      </c>
      <c r="CS38" s="12">
        <f>BT46</f>
        <v>72.608695652173907</v>
      </c>
      <c r="CT38" s="12">
        <f>BU46</f>
        <v>60.434782608695649</v>
      </c>
      <c r="CU38" s="12">
        <f>BV46</f>
        <v>100</v>
      </c>
      <c r="CV38" s="12">
        <f>BW43</f>
        <v>93.886462882096069</v>
      </c>
      <c r="CW38" s="12">
        <f>BX43</f>
        <v>95.65217391304347</v>
      </c>
      <c r="CX38" s="12">
        <f>BY43</f>
        <v>94.34782608695653</v>
      </c>
      <c r="CY38" s="12">
        <f>BZ46</f>
        <v>93.043478260869577</v>
      </c>
      <c r="CZ38" s="12">
        <f>CA44</f>
        <v>100</v>
      </c>
      <c r="DA38" s="12">
        <f>CB44</f>
        <v>100</v>
      </c>
      <c r="DB38" s="12">
        <f>CC44</f>
        <v>99.126637554585159</v>
      </c>
      <c r="DC38" s="12">
        <f>CD46</f>
        <v>100.00000000000001</v>
      </c>
      <c r="DD38" s="12">
        <f>CE44</f>
        <v>94.782608695652172</v>
      </c>
      <c r="DE38" s="12">
        <f>CF44</f>
        <v>95.348837209302317</v>
      </c>
      <c r="DF38" s="12">
        <f>CG48</f>
        <v>99.130434782608702</v>
      </c>
      <c r="DG38" s="12">
        <f>CH44</f>
        <v>73.043478260869563</v>
      </c>
      <c r="DH38" s="12">
        <f>CI41</f>
        <v>92.173913043478265</v>
      </c>
      <c r="DI38" s="12">
        <f>CJ42</f>
        <v>93.043478260869563</v>
      </c>
      <c r="DJ38" s="12">
        <f>CK41</f>
        <v>82.608695652173921</v>
      </c>
      <c r="DK38" s="12"/>
      <c r="DL38" s="12">
        <f>CM42</f>
        <v>100</v>
      </c>
      <c r="DM38" s="9"/>
      <c r="DN38" s="9"/>
    </row>
    <row r="39" spans="1:118" s="1" customFormat="1" ht="18.75" x14ac:dyDescent="0.25">
      <c r="B39" s="1" t="s">
        <v>4</v>
      </c>
      <c r="C39" s="2">
        <v>0</v>
      </c>
      <c r="D39" s="2">
        <v>0</v>
      </c>
      <c r="E39" s="2">
        <v>0</v>
      </c>
      <c r="F39" s="2">
        <v>0</v>
      </c>
      <c r="G39" s="2">
        <v>26</v>
      </c>
      <c r="H39" s="2">
        <v>0</v>
      </c>
      <c r="I39" s="2">
        <v>62</v>
      </c>
      <c r="J39" s="2">
        <v>34</v>
      </c>
      <c r="K39" s="2">
        <v>3</v>
      </c>
      <c r="L39" s="2">
        <v>14</v>
      </c>
      <c r="M39" s="3">
        <v>20</v>
      </c>
      <c r="N39" s="3">
        <v>15</v>
      </c>
      <c r="O39" s="3">
        <v>18</v>
      </c>
      <c r="P39" s="3">
        <v>38</v>
      </c>
      <c r="Q39" s="3">
        <v>0</v>
      </c>
      <c r="R39" s="3">
        <v>0</v>
      </c>
      <c r="S39" s="1">
        <v>230</v>
      </c>
      <c r="V39" s="1">
        <v>6.25E-2</v>
      </c>
      <c r="W39" s="2">
        <f>E37</f>
        <v>0</v>
      </c>
      <c r="X39" s="2">
        <f>E38</f>
        <v>0</v>
      </c>
      <c r="Y39" s="2">
        <f>E39</f>
        <v>0</v>
      </c>
      <c r="Z39" s="2">
        <f>E40</f>
        <v>0</v>
      </c>
      <c r="AA39" s="2">
        <f>E41</f>
        <v>0</v>
      </c>
      <c r="AB39" s="2">
        <f>E42</f>
        <v>0</v>
      </c>
      <c r="AC39" s="2">
        <f>E43</f>
        <v>0</v>
      </c>
      <c r="AD39" s="4">
        <f>E44</f>
        <v>0</v>
      </c>
      <c r="AE39" s="2">
        <f>E45</f>
        <v>170</v>
      </c>
      <c r="AF39" s="2">
        <f>E46</f>
        <v>230</v>
      </c>
      <c r="AG39" s="2">
        <f>E47</f>
        <v>0</v>
      </c>
      <c r="AH39" s="2">
        <f>E48</f>
        <v>0</v>
      </c>
      <c r="AI39" s="2">
        <f>E49</f>
        <v>7</v>
      </c>
      <c r="AJ39" s="2">
        <f>E50</f>
        <v>27</v>
      </c>
      <c r="AK39" s="2">
        <f>E51</f>
        <v>0</v>
      </c>
      <c r="AL39" s="2">
        <f>E52</f>
        <v>137</v>
      </c>
      <c r="AM39" s="2">
        <f>E53</f>
        <v>9</v>
      </c>
      <c r="AN39" s="2">
        <f>E54</f>
        <v>0</v>
      </c>
      <c r="AO39" s="2">
        <f>E55</f>
        <v>128</v>
      </c>
      <c r="AP39" s="1">
        <f>E56</f>
        <v>2</v>
      </c>
      <c r="AQ39" s="2">
        <f>E57</f>
        <v>0</v>
      </c>
      <c r="AT39" s="1">
        <v>6.2E-2</v>
      </c>
      <c r="AU39" s="25">
        <f t="shared" ref="AU39:BO39" si="721">PRODUCT(W39*100*1/W53)</f>
        <v>0</v>
      </c>
      <c r="AV39" s="25">
        <f t="shared" si="721"/>
        <v>0</v>
      </c>
      <c r="AW39" s="25">
        <f t="shared" si="721"/>
        <v>0</v>
      </c>
      <c r="AX39" s="25">
        <f t="shared" si="721"/>
        <v>0</v>
      </c>
      <c r="AY39" s="25">
        <f t="shared" si="721"/>
        <v>0</v>
      </c>
      <c r="AZ39" s="25">
        <f t="shared" si="721"/>
        <v>0</v>
      </c>
      <c r="BA39" s="25">
        <f t="shared" si="721"/>
        <v>0</v>
      </c>
      <c r="BB39" s="26">
        <f t="shared" si="721"/>
        <v>0</v>
      </c>
      <c r="BC39" s="25">
        <f t="shared" si="721"/>
        <v>73.913043478260875</v>
      </c>
      <c r="BD39" s="25">
        <f t="shared" si="721"/>
        <v>100</v>
      </c>
      <c r="BE39" s="25">
        <f t="shared" si="721"/>
        <v>0</v>
      </c>
      <c r="BF39" s="25">
        <f t="shared" si="721"/>
        <v>0</v>
      </c>
      <c r="BG39" s="25">
        <f t="shared" si="721"/>
        <v>3.0434782608695654</v>
      </c>
      <c r="BH39" s="25">
        <f t="shared" si="721"/>
        <v>31.395348837209301</v>
      </c>
      <c r="BI39" s="25">
        <f t="shared" si="721"/>
        <v>0</v>
      </c>
      <c r="BJ39" s="25">
        <f t="shared" si="721"/>
        <v>59.565217391304351</v>
      </c>
      <c r="BK39" s="25">
        <f t="shared" si="721"/>
        <v>3.9130434782608696</v>
      </c>
      <c r="BL39" s="25">
        <f t="shared" si="721"/>
        <v>0</v>
      </c>
      <c r="BM39" s="25">
        <f t="shared" si="721"/>
        <v>55.652173913043477</v>
      </c>
      <c r="BN39" s="24">
        <f t="shared" si="721"/>
        <v>0.86956521739130432</v>
      </c>
      <c r="BO39" s="25">
        <f t="shared" si="721"/>
        <v>0</v>
      </c>
      <c r="BR39" s="1">
        <v>6.2E-2</v>
      </c>
      <c r="BS39" s="25">
        <f t="shared" ref="BS39:CM39" si="722">AU37+AU38+AU39</f>
        <v>0</v>
      </c>
      <c r="BT39" s="25">
        <f t="shared" si="722"/>
        <v>0</v>
      </c>
      <c r="BU39" s="25">
        <f t="shared" si="722"/>
        <v>0</v>
      </c>
      <c r="BV39" s="25">
        <f t="shared" si="722"/>
        <v>0</v>
      </c>
      <c r="BW39" s="25">
        <f t="shared" si="722"/>
        <v>0</v>
      </c>
      <c r="BX39" s="25">
        <f t="shared" si="722"/>
        <v>76.521739130434781</v>
      </c>
      <c r="BY39" s="25">
        <f t="shared" si="722"/>
        <v>0</v>
      </c>
      <c r="BZ39" s="26">
        <f t="shared" si="722"/>
        <v>0</v>
      </c>
      <c r="CA39" s="25">
        <f t="shared" si="722"/>
        <v>73.913043478260875</v>
      </c>
      <c r="CB39" s="25">
        <f t="shared" si="722"/>
        <v>100</v>
      </c>
      <c r="CC39" s="25">
        <f t="shared" si="722"/>
        <v>0.4366812227074236</v>
      </c>
      <c r="CD39" s="25">
        <f t="shared" si="722"/>
        <v>0</v>
      </c>
      <c r="CE39" s="25">
        <f t="shared" si="722"/>
        <v>3.0434782608695654</v>
      </c>
      <c r="CF39" s="25">
        <f t="shared" si="722"/>
        <v>31.395348837209301</v>
      </c>
      <c r="CG39" s="25">
        <f t="shared" si="722"/>
        <v>0</v>
      </c>
      <c r="CH39" s="25">
        <f t="shared" si="722"/>
        <v>59.565217391304351</v>
      </c>
      <c r="CI39" s="25">
        <f t="shared" si="722"/>
        <v>79.130434782608702</v>
      </c>
      <c r="CJ39" s="25">
        <f t="shared" si="722"/>
        <v>76.956521739130437</v>
      </c>
      <c r="CK39" s="25">
        <f t="shared" si="722"/>
        <v>60.869565217391305</v>
      </c>
      <c r="CL39" s="24">
        <f t="shared" si="722"/>
        <v>0.86956521739130432</v>
      </c>
      <c r="CM39" s="25">
        <f t="shared" si="722"/>
        <v>51.315789473684212</v>
      </c>
      <c r="CN39" s="5"/>
      <c r="CQ39" s="11" t="s">
        <v>40</v>
      </c>
      <c r="CR39" s="12"/>
      <c r="CS39" s="12"/>
      <c r="CT39" s="12"/>
      <c r="CU39" s="12"/>
      <c r="CV39" s="12">
        <f>BW45-BW43</f>
        <v>1.310043668122276</v>
      </c>
      <c r="CW39" s="12">
        <f>SUM(BX44,-BX43)</f>
        <v>0</v>
      </c>
      <c r="CX39" s="13">
        <f>SUM(BY44-BY43)</f>
        <v>0.43478260869565588</v>
      </c>
      <c r="CY39" s="12"/>
      <c r="CZ39" s="12">
        <f>CA45-CA44</f>
        <v>0</v>
      </c>
      <c r="DA39" s="12">
        <f>CB46-CB44</f>
        <v>0</v>
      </c>
      <c r="DB39" s="12"/>
      <c r="DC39" s="12"/>
      <c r="DD39" s="12"/>
      <c r="DE39" s="12"/>
      <c r="DF39" s="12"/>
      <c r="DG39" s="12">
        <f>CH45-CH44</f>
        <v>0.86956521739129755</v>
      </c>
      <c r="DH39" s="12">
        <f>CI42-CI41</f>
        <v>1.7391304347826093</v>
      </c>
      <c r="DI39" s="12">
        <f>CJ43-CJ42</f>
        <v>0.43478260869565588</v>
      </c>
      <c r="DJ39" s="12"/>
      <c r="DK39" s="12"/>
      <c r="DL39" s="12"/>
      <c r="DM39" s="9"/>
      <c r="DN39" s="9"/>
    </row>
    <row r="40" spans="1:118" s="1" customFormat="1" ht="18.75" x14ac:dyDescent="0.25">
      <c r="B40" s="1" t="s">
        <v>5</v>
      </c>
      <c r="C40" s="2">
        <v>0</v>
      </c>
      <c r="D40" s="2">
        <v>0</v>
      </c>
      <c r="E40" s="2">
        <v>0</v>
      </c>
      <c r="F40" s="2">
        <v>0</v>
      </c>
      <c r="G40" s="2">
        <v>70</v>
      </c>
      <c r="H40" s="2">
        <v>0</v>
      </c>
      <c r="I40" s="2">
        <v>111</v>
      </c>
      <c r="J40" s="2">
        <v>39</v>
      </c>
      <c r="K40" s="2">
        <v>8</v>
      </c>
      <c r="L40" s="2">
        <v>2</v>
      </c>
      <c r="M40" s="3">
        <v>0</v>
      </c>
      <c r="N40" s="3">
        <v>0</v>
      </c>
      <c r="O40" s="3">
        <v>0</v>
      </c>
      <c r="P40" s="3">
        <v>0</v>
      </c>
      <c r="Q40" s="3">
        <v>0</v>
      </c>
      <c r="R40" s="3">
        <v>0</v>
      </c>
      <c r="S40" s="1">
        <v>230</v>
      </c>
      <c r="V40" s="1">
        <v>0.125</v>
      </c>
      <c r="W40" s="2">
        <f>F37</f>
        <v>0</v>
      </c>
      <c r="X40" s="2">
        <f>F38</f>
        <v>6</v>
      </c>
      <c r="Y40" s="2">
        <f>F39</f>
        <v>0</v>
      </c>
      <c r="Z40" s="2">
        <f>F40</f>
        <v>0</v>
      </c>
      <c r="AA40" s="2">
        <f>F41</f>
        <v>203</v>
      </c>
      <c r="AB40" s="2">
        <f>F42</f>
        <v>32</v>
      </c>
      <c r="AC40" s="2">
        <f>F43</f>
        <v>201</v>
      </c>
      <c r="AD40" s="4">
        <f>F44</f>
        <v>1</v>
      </c>
      <c r="AE40" s="2">
        <f>F45</f>
        <v>0</v>
      </c>
      <c r="AF40" s="2">
        <f>F46</f>
        <v>0</v>
      </c>
      <c r="AG40" s="2">
        <f>F47</f>
        <v>15</v>
      </c>
      <c r="AH40" s="2">
        <f>F48</f>
        <v>0</v>
      </c>
      <c r="AI40" s="2">
        <f>F49</f>
        <v>0</v>
      </c>
      <c r="AJ40" s="2">
        <f>F50</f>
        <v>0</v>
      </c>
      <c r="AK40" s="2">
        <f>F51</f>
        <v>0</v>
      </c>
      <c r="AL40" s="2">
        <f>F52</f>
        <v>0</v>
      </c>
      <c r="AM40" s="2">
        <f>F53</f>
        <v>7</v>
      </c>
      <c r="AN40" s="2">
        <f>F54</f>
        <v>7</v>
      </c>
      <c r="AO40" s="2">
        <f>F55</f>
        <v>41</v>
      </c>
      <c r="AP40" s="1">
        <f>F56</f>
        <v>0</v>
      </c>
      <c r="AQ40" s="2">
        <f>F57</f>
        <v>68</v>
      </c>
      <c r="AT40" s="1">
        <v>0.125</v>
      </c>
      <c r="AU40" s="25">
        <f t="shared" ref="AU40:BO40" si="723">PRODUCT(W40*100*1/W53)</f>
        <v>0</v>
      </c>
      <c r="AV40" s="25">
        <f t="shared" si="723"/>
        <v>2.6086956521739131</v>
      </c>
      <c r="AW40" s="25">
        <f t="shared" si="723"/>
        <v>0</v>
      </c>
      <c r="AX40" s="25">
        <f t="shared" si="723"/>
        <v>0</v>
      </c>
      <c r="AY40" s="25">
        <f t="shared" si="723"/>
        <v>88.646288209606993</v>
      </c>
      <c r="AZ40" s="25">
        <f t="shared" si="723"/>
        <v>13.913043478260869</v>
      </c>
      <c r="BA40" s="25">
        <f t="shared" si="723"/>
        <v>87.391304347826093</v>
      </c>
      <c r="BB40" s="26">
        <f t="shared" si="723"/>
        <v>0.43478260869565216</v>
      </c>
      <c r="BC40" s="25">
        <f t="shared" si="723"/>
        <v>0</v>
      </c>
      <c r="BD40" s="25">
        <f t="shared" si="723"/>
        <v>0</v>
      </c>
      <c r="BE40" s="25">
        <f t="shared" si="723"/>
        <v>6.5502183406113534</v>
      </c>
      <c r="BF40" s="25">
        <f t="shared" si="723"/>
        <v>0</v>
      </c>
      <c r="BG40" s="25">
        <f t="shared" si="723"/>
        <v>0</v>
      </c>
      <c r="BH40" s="25">
        <f t="shared" si="723"/>
        <v>0</v>
      </c>
      <c r="BI40" s="25">
        <f t="shared" si="723"/>
        <v>0</v>
      </c>
      <c r="BJ40" s="25">
        <f t="shared" si="723"/>
        <v>0</v>
      </c>
      <c r="BK40" s="25">
        <f t="shared" si="723"/>
        <v>3.0434782608695654</v>
      </c>
      <c r="BL40" s="25">
        <f t="shared" si="723"/>
        <v>3.0434782608695654</v>
      </c>
      <c r="BM40" s="25">
        <f t="shared" si="723"/>
        <v>17.826086956521738</v>
      </c>
      <c r="BN40" s="24">
        <f t="shared" si="723"/>
        <v>0</v>
      </c>
      <c r="BO40" s="25">
        <f t="shared" si="723"/>
        <v>29.82456140350877</v>
      </c>
      <c r="BR40" s="1">
        <v>0.125</v>
      </c>
      <c r="BS40" s="25">
        <f t="shared" ref="BS40:CM40" si="724">AU37+AU38+AU39+AU40</f>
        <v>0</v>
      </c>
      <c r="BT40" s="25">
        <f t="shared" si="724"/>
        <v>2.6086956521739131</v>
      </c>
      <c r="BU40" s="25">
        <f t="shared" si="724"/>
        <v>0</v>
      </c>
      <c r="BV40" s="25">
        <f t="shared" si="724"/>
        <v>0</v>
      </c>
      <c r="BW40" s="25">
        <f t="shared" si="724"/>
        <v>88.646288209606993</v>
      </c>
      <c r="BX40" s="25">
        <f t="shared" si="724"/>
        <v>90.434782608695656</v>
      </c>
      <c r="BY40" s="25">
        <f t="shared" si="724"/>
        <v>87.391304347826093</v>
      </c>
      <c r="BZ40" s="26">
        <f t="shared" si="724"/>
        <v>0.43478260869565216</v>
      </c>
      <c r="CA40" s="25">
        <f t="shared" si="724"/>
        <v>73.913043478260875</v>
      </c>
      <c r="CB40" s="25">
        <f t="shared" si="724"/>
        <v>100</v>
      </c>
      <c r="CC40" s="25">
        <f t="shared" si="724"/>
        <v>6.9868995633187767</v>
      </c>
      <c r="CD40" s="25">
        <f t="shared" si="724"/>
        <v>0</v>
      </c>
      <c r="CE40" s="25">
        <f t="shared" si="724"/>
        <v>3.0434782608695654</v>
      </c>
      <c r="CF40" s="25">
        <f t="shared" si="724"/>
        <v>31.395348837209301</v>
      </c>
      <c r="CG40" s="25">
        <f t="shared" si="724"/>
        <v>0</v>
      </c>
      <c r="CH40" s="25">
        <f t="shared" si="724"/>
        <v>59.565217391304351</v>
      </c>
      <c r="CI40" s="25">
        <f t="shared" si="724"/>
        <v>82.173913043478265</v>
      </c>
      <c r="CJ40" s="25">
        <f t="shared" si="724"/>
        <v>80</v>
      </c>
      <c r="CK40" s="25">
        <f t="shared" si="724"/>
        <v>78.695652173913047</v>
      </c>
      <c r="CL40" s="24">
        <f t="shared" si="724"/>
        <v>0.86956521739130432</v>
      </c>
      <c r="CM40" s="25">
        <f t="shared" si="724"/>
        <v>81.140350877192986</v>
      </c>
      <c r="CN40" s="5"/>
      <c r="CQ40" s="11" t="s">
        <v>41</v>
      </c>
      <c r="CR40" s="12">
        <f>BS52-CR38</f>
        <v>48.695652173913047</v>
      </c>
      <c r="CS40" s="12">
        <f>BT52-CS38</f>
        <v>27.391304347826079</v>
      </c>
      <c r="CT40" s="12">
        <f>BU52-BU46</f>
        <v>39.565217391304337</v>
      </c>
      <c r="CU40" s="12">
        <f>BV52-BV46</f>
        <v>0</v>
      </c>
      <c r="CV40" s="12">
        <f>BW52-CV39-CV38</f>
        <v>4.803493449781655</v>
      </c>
      <c r="CW40" s="12">
        <f>BX52-BX44</f>
        <v>4.3478260869565162</v>
      </c>
      <c r="CX40" s="12">
        <f>BY52-BY44</f>
        <v>5.2173913043478279</v>
      </c>
      <c r="CY40" s="12">
        <f>BZ52-BZ46</f>
        <v>6.956521739130423</v>
      </c>
      <c r="CZ40" s="12">
        <f>CA52-CA45</f>
        <v>0</v>
      </c>
      <c r="DA40" s="12">
        <f>CB52-CB46</f>
        <v>0</v>
      </c>
      <c r="DB40" s="12">
        <f>CC52-CC44</f>
        <v>0.8733624454148412</v>
      </c>
      <c r="DC40" s="12">
        <f>CD52-CD46</f>
        <v>0</v>
      </c>
      <c r="DD40" s="12">
        <f>CE52-CE44</f>
        <v>5.2173913043478279</v>
      </c>
      <c r="DE40" s="12">
        <f>CF52-CF44</f>
        <v>4.6511627906976827</v>
      </c>
      <c r="DF40" s="12">
        <f>CG52-CG48</f>
        <v>0.86956521739129755</v>
      </c>
      <c r="DG40" s="12">
        <f>CH52-CH45</f>
        <v>26.086956521739125</v>
      </c>
      <c r="DH40" s="12">
        <f>CI52-CI42</f>
        <v>6.0869565217391255</v>
      </c>
      <c r="DI40" s="12">
        <f>CJ52-CJ43</f>
        <v>6.5217391304347814</v>
      </c>
      <c r="DJ40" s="12">
        <f>CK52-CK41</f>
        <v>17.391304347826093</v>
      </c>
      <c r="DK40" s="12"/>
      <c r="DL40" s="12">
        <f>CM52-CM42</f>
        <v>0</v>
      </c>
      <c r="DM40" s="9"/>
      <c r="DN40" s="9"/>
    </row>
    <row r="41" spans="1:118" s="1" customFormat="1" x14ac:dyDescent="0.25">
      <c r="B41" s="1" t="s">
        <v>6</v>
      </c>
      <c r="C41" s="2">
        <v>0</v>
      </c>
      <c r="D41" s="2">
        <v>0</v>
      </c>
      <c r="E41" s="2">
        <v>0</v>
      </c>
      <c r="F41" s="2">
        <v>203</v>
      </c>
      <c r="G41" s="2">
        <v>0</v>
      </c>
      <c r="H41" s="2">
        <v>6</v>
      </c>
      <c r="I41" s="2">
        <v>6</v>
      </c>
      <c r="J41" s="4">
        <v>0</v>
      </c>
      <c r="K41" s="4">
        <v>3</v>
      </c>
      <c r="L41" s="3">
        <v>1</v>
      </c>
      <c r="M41" s="3">
        <v>6</v>
      </c>
      <c r="N41" s="3">
        <v>4</v>
      </c>
      <c r="O41" s="3">
        <v>0</v>
      </c>
      <c r="P41" s="3">
        <v>0</v>
      </c>
      <c r="Q41" s="3">
        <v>0</v>
      </c>
      <c r="R41" s="3">
        <v>0</v>
      </c>
      <c r="S41" s="1">
        <v>229</v>
      </c>
      <c r="V41" s="1">
        <v>0.25</v>
      </c>
      <c r="W41" s="2">
        <f>G37</f>
        <v>0</v>
      </c>
      <c r="X41" s="2">
        <f>G38</f>
        <v>0</v>
      </c>
      <c r="Y41" s="2">
        <f>G39</f>
        <v>26</v>
      </c>
      <c r="Z41" s="2">
        <f>G40</f>
        <v>70</v>
      </c>
      <c r="AA41" s="2">
        <f>G41</f>
        <v>0</v>
      </c>
      <c r="AB41" s="2">
        <f>G42</f>
        <v>6</v>
      </c>
      <c r="AC41" s="2">
        <f>G43</f>
        <v>0</v>
      </c>
      <c r="AD41" s="4">
        <f>G44</f>
        <v>0</v>
      </c>
      <c r="AE41" s="2">
        <f>G45</f>
        <v>49</v>
      </c>
      <c r="AF41" s="2">
        <f>G46</f>
        <v>0</v>
      </c>
      <c r="AG41" s="2">
        <f>G47</f>
        <v>147</v>
      </c>
      <c r="AH41" s="2">
        <f>G48</f>
        <v>135</v>
      </c>
      <c r="AI41" s="2">
        <f>G49</f>
        <v>146</v>
      </c>
      <c r="AJ41" s="2">
        <f>G50</f>
        <v>45</v>
      </c>
      <c r="AK41" s="2">
        <f>G51</f>
        <v>0</v>
      </c>
      <c r="AL41" s="2">
        <f>G52</f>
        <v>21</v>
      </c>
      <c r="AM41" s="2">
        <f>G53</f>
        <v>23</v>
      </c>
      <c r="AN41" s="2">
        <f>G54</f>
        <v>20</v>
      </c>
      <c r="AO41" s="2">
        <f>G55</f>
        <v>9</v>
      </c>
      <c r="AP41" s="1">
        <f>G56</f>
        <v>22</v>
      </c>
      <c r="AQ41" s="2">
        <f>G57</f>
        <v>33</v>
      </c>
      <c r="AT41" s="1">
        <v>0.25</v>
      </c>
      <c r="AU41" s="25">
        <f t="shared" ref="AU41:BO41" si="725">PRODUCT(W41*100*1/W53)</f>
        <v>0</v>
      </c>
      <c r="AV41" s="25">
        <f t="shared" si="725"/>
        <v>0</v>
      </c>
      <c r="AW41" s="25">
        <f t="shared" si="725"/>
        <v>11.304347826086957</v>
      </c>
      <c r="AX41" s="25">
        <f t="shared" si="725"/>
        <v>30.434782608695652</v>
      </c>
      <c r="AY41" s="25">
        <f t="shared" si="725"/>
        <v>0</v>
      </c>
      <c r="AZ41" s="25">
        <f t="shared" si="725"/>
        <v>2.6086956521739131</v>
      </c>
      <c r="BA41" s="25">
        <f t="shared" si="725"/>
        <v>0</v>
      </c>
      <c r="BB41" s="26">
        <f t="shared" si="725"/>
        <v>0</v>
      </c>
      <c r="BC41" s="25">
        <f t="shared" si="725"/>
        <v>21.304347826086957</v>
      </c>
      <c r="BD41" s="25">
        <f t="shared" si="725"/>
        <v>0</v>
      </c>
      <c r="BE41" s="25">
        <f t="shared" si="725"/>
        <v>64.192139737991269</v>
      </c>
      <c r="BF41" s="25">
        <f t="shared" si="725"/>
        <v>58.951965065502186</v>
      </c>
      <c r="BG41" s="25">
        <f t="shared" si="725"/>
        <v>63.478260869565219</v>
      </c>
      <c r="BH41" s="25">
        <f t="shared" si="725"/>
        <v>52.325581395348834</v>
      </c>
      <c r="BI41" s="25">
        <f t="shared" si="725"/>
        <v>0</v>
      </c>
      <c r="BJ41" s="25">
        <f t="shared" si="725"/>
        <v>9.1304347826086953</v>
      </c>
      <c r="BK41" s="25">
        <f t="shared" si="725"/>
        <v>10</v>
      </c>
      <c r="BL41" s="25">
        <f t="shared" si="725"/>
        <v>8.695652173913043</v>
      </c>
      <c r="BM41" s="25">
        <f t="shared" si="725"/>
        <v>3.9130434782608696</v>
      </c>
      <c r="BN41" s="24">
        <f t="shared" si="725"/>
        <v>9.5652173913043477</v>
      </c>
      <c r="BO41" s="25">
        <f t="shared" si="725"/>
        <v>14.473684210526315</v>
      </c>
      <c r="BR41" s="1">
        <v>0.25</v>
      </c>
      <c r="BS41" s="25">
        <f t="shared" ref="BS41:CM41" si="726">AU37+AU38+AU39+AU40+AU41</f>
        <v>0</v>
      </c>
      <c r="BT41" s="25">
        <f t="shared" si="726"/>
        <v>2.6086956521739131</v>
      </c>
      <c r="BU41" s="25">
        <f t="shared" si="726"/>
        <v>11.304347826086957</v>
      </c>
      <c r="BV41" s="25">
        <f t="shared" si="726"/>
        <v>30.434782608695652</v>
      </c>
      <c r="BW41" s="25">
        <f t="shared" si="726"/>
        <v>88.646288209606993</v>
      </c>
      <c r="BX41" s="25">
        <f t="shared" si="726"/>
        <v>93.043478260869563</v>
      </c>
      <c r="BY41" s="25">
        <f t="shared" si="726"/>
        <v>87.391304347826093</v>
      </c>
      <c r="BZ41" s="26">
        <f t="shared" si="726"/>
        <v>0.43478260869565216</v>
      </c>
      <c r="CA41" s="25">
        <f t="shared" si="726"/>
        <v>95.217391304347828</v>
      </c>
      <c r="CB41" s="25">
        <f t="shared" si="726"/>
        <v>100</v>
      </c>
      <c r="CC41" s="25">
        <f t="shared" si="726"/>
        <v>71.179039301310041</v>
      </c>
      <c r="CD41" s="25">
        <f t="shared" si="726"/>
        <v>58.951965065502186</v>
      </c>
      <c r="CE41" s="25">
        <f t="shared" si="726"/>
        <v>66.521739130434781</v>
      </c>
      <c r="CF41" s="25">
        <f t="shared" si="726"/>
        <v>83.720930232558132</v>
      </c>
      <c r="CG41" s="25">
        <f t="shared" si="726"/>
        <v>0</v>
      </c>
      <c r="CH41" s="25">
        <f t="shared" si="726"/>
        <v>68.695652173913047</v>
      </c>
      <c r="CI41" s="25">
        <f t="shared" si="726"/>
        <v>92.173913043478265</v>
      </c>
      <c r="CJ41" s="25">
        <f t="shared" si="726"/>
        <v>88.695652173913047</v>
      </c>
      <c r="CK41" s="25">
        <f t="shared" si="726"/>
        <v>82.608695652173921</v>
      </c>
      <c r="CL41" s="24">
        <f t="shared" si="726"/>
        <v>10.434782608695652</v>
      </c>
      <c r="CM41" s="25">
        <f t="shared" si="726"/>
        <v>95.614035087719301</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s="1" customFormat="1" x14ac:dyDescent="0.25">
      <c r="B42" s="1" t="s">
        <v>7</v>
      </c>
      <c r="C42" s="2">
        <v>0</v>
      </c>
      <c r="D42" s="2">
        <v>176</v>
      </c>
      <c r="E42" s="2">
        <v>0</v>
      </c>
      <c r="F42" s="2">
        <v>32</v>
      </c>
      <c r="G42" s="2">
        <v>6</v>
      </c>
      <c r="H42" s="2">
        <v>2</v>
      </c>
      <c r="I42" s="2">
        <v>4</v>
      </c>
      <c r="J42" s="4">
        <v>0</v>
      </c>
      <c r="K42" s="3">
        <v>0</v>
      </c>
      <c r="L42" s="3">
        <v>0</v>
      </c>
      <c r="M42" s="3">
        <v>10</v>
      </c>
      <c r="N42" s="3">
        <v>0</v>
      </c>
      <c r="O42" s="3">
        <v>0</v>
      </c>
      <c r="P42" s="3">
        <v>0</v>
      </c>
      <c r="Q42" s="3">
        <v>0</v>
      </c>
      <c r="R42" s="3">
        <v>0</v>
      </c>
      <c r="S42" s="1">
        <v>230</v>
      </c>
      <c r="V42" s="1">
        <v>0.5</v>
      </c>
      <c r="W42" s="2">
        <f>H37</f>
        <v>1</v>
      </c>
      <c r="X42" s="2">
        <f>H38</f>
        <v>20</v>
      </c>
      <c r="Y42" s="2">
        <f>H39</f>
        <v>0</v>
      </c>
      <c r="Z42" s="2">
        <f>H40</f>
        <v>0</v>
      </c>
      <c r="AA42" s="2">
        <f>H41</f>
        <v>6</v>
      </c>
      <c r="AB42" s="2">
        <f>H42</f>
        <v>2</v>
      </c>
      <c r="AC42" s="2">
        <f>H43</f>
        <v>12</v>
      </c>
      <c r="AD42" s="4">
        <f>H44</f>
        <v>1</v>
      </c>
      <c r="AE42" s="2">
        <f>H45</f>
        <v>9</v>
      </c>
      <c r="AF42" s="2">
        <f>H46</f>
        <v>0</v>
      </c>
      <c r="AG42" s="2">
        <f>H47</f>
        <v>47</v>
      </c>
      <c r="AH42" s="2">
        <f>H48</f>
        <v>0</v>
      </c>
      <c r="AI42" s="2">
        <f>H49</f>
        <v>58</v>
      </c>
      <c r="AJ42" s="2">
        <f>H50</f>
        <v>4</v>
      </c>
      <c r="AK42" s="2">
        <f>H51</f>
        <v>158</v>
      </c>
      <c r="AL42" s="2">
        <f>H52</f>
        <v>5</v>
      </c>
      <c r="AM42" s="4">
        <f>H53</f>
        <v>4</v>
      </c>
      <c r="AN42" s="2">
        <f>H54</f>
        <v>10</v>
      </c>
      <c r="AO42" s="3">
        <f>H55</f>
        <v>18</v>
      </c>
      <c r="AP42" s="1">
        <f>H56</f>
        <v>89</v>
      </c>
      <c r="AQ42" s="2">
        <f>H57</f>
        <v>10</v>
      </c>
      <c r="AT42" s="1">
        <v>0.5</v>
      </c>
      <c r="AU42" s="25">
        <f t="shared" ref="AU42:BO42" si="727">PRODUCT(W42*100*1/W53)</f>
        <v>0.43478260869565216</v>
      </c>
      <c r="AV42" s="25">
        <f t="shared" si="727"/>
        <v>8.695652173913043</v>
      </c>
      <c r="AW42" s="25">
        <f t="shared" si="727"/>
        <v>0</v>
      </c>
      <c r="AX42" s="25">
        <f t="shared" si="727"/>
        <v>0</v>
      </c>
      <c r="AY42" s="25">
        <f t="shared" si="727"/>
        <v>2.6200873362445414</v>
      </c>
      <c r="AZ42" s="25">
        <f t="shared" si="727"/>
        <v>0.86956521739130432</v>
      </c>
      <c r="BA42" s="25">
        <f t="shared" si="727"/>
        <v>5.2173913043478262</v>
      </c>
      <c r="BB42" s="26">
        <f t="shared" si="727"/>
        <v>0.43478260869565216</v>
      </c>
      <c r="BC42" s="25">
        <f t="shared" si="727"/>
        <v>3.9130434782608696</v>
      </c>
      <c r="BD42" s="25">
        <f t="shared" si="727"/>
        <v>0</v>
      </c>
      <c r="BE42" s="25">
        <f t="shared" si="727"/>
        <v>20.524017467248907</v>
      </c>
      <c r="BF42" s="25">
        <f t="shared" si="727"/>
        <v>0</v>
      </c>
      <c r="BG42" s="25">
        <f t="shared" si="727"/>
        <v>25.217391304347824</v>
      </c>
      <c r="BH42" s="25">
        <f t="shared" si="727"/>
        <v>4.6511627906976747</v>
      </c>
      <c r="BI42" s="25">
        <f t="shared" si="727"/>
        <v>68.695652173913047</v>
      </c>
      <c r="BJ42" s="25">
        <f t="shared" si="727"/>
        <v>2.1739130434782608</v>
      </c>
      <c r="BK42" s="26">
        <f t="shared" si="727"/>
        <v>1.7391304347826086</v>
      </c>
      <c r="BL42" s="25">
        <f t="shared" si="727"/>
        <v>4.3478260869565215</v>
      </c>
      <c r="BM42" s="27">
        <f t="shared" si="727"/>
        <v>7.8260869565217392</v>
      </c>
      <c r="BN42" s="24">
        <f t="shared" si="727"/>
        <v>38.695652173913047</v>
      </c>
      <c r="BO42" s="25">
        <f t="shared" si="727"/>
        <v>4.3859649122807021</v>
      </c>
      <c r="BR42" s="1">
        <v>0.5</v>
      </c>
      <c r="BS42" s="25">
        <f t="shared" ref="BS42:CM42" si="728">AU37+AU38+AU39+AU40+AU41+AU42</f>
        <v>0.43478260869565216</v>
      </c>
      <c r="BT42" s="25">
        <f t="shared" si="728"/>
        <v>11.304347826086957</v>
      </c>
      <c r="BU42" s="25">
        <f t="shared" si="728"/>
        <v>11.304347826086957</v>
      </c>
      <c r="BV42" s="25">
        <f t="shared" si="728"/>
        <v>30.434782608695652</v>
      </c>
      <c r="BW42" s="25">
        <f t="shared" si="728"/>
        <v>91.266375545851531</v>
      </c>
      <c r="BX42" s="25">
        <f t="shared" si="728"/>
        <v>93.91304347826086</v>
      </c>
      <c r="BY42" s="25">
        <f t="shared" si="728"/>
        <v>92.608695652173921</v>
      </c>
      <c r="BZ42" s="26">
        <f t="shared" si="728"/>
        <v>0.86956521739130432</v>
      </c>
      <c r="CA42" s="25">
        <f t="shared" si="728"/>
        <v>99.130434782608702</v>
      </c>
      <c r="CB42" s="25">
        <f t="shared" si="728"/>
        <v>100</v>
      </c>
      <c r="CC42" s="25">
        <f t="shared" si="728"/>
        <v>91.703056768558952</v>
      </c>
      <c r="CD42" s="25">
        <f t="shared" si="728"/>
        <v>58.951965065502186</v>
      </c>
      <c r="CE42" s="25">
        <f t="shared" si="728"/>
        <v>91.739130434782609</v>
      </c>
      <c r="CF42" s="25">
        <f t="shared" si="728"/>
        <v>88.3720930232558</v>
      </c>
      <c r="CG42" s="25">
        <f t="shared" si="728"/>
        <v>68.695652173913047</v>
      </c>
      <c r="CH42" s="25">
        <f t="shared" si="728"/>
        <v>70.869565217391312</v>
      </c>
      <c r="CI42" s="26">
        <f t="shared" si="728"/>
        <v>93.913043478260875</v>
      </c>
      <c r="CJ42" s="25">
        <f t="shared" si="728"/>
        <v>93.043478260869563</v>
      </c>
      <c r="CK42" s="27">
        <f t="shared" si="728"/>
        <v>90.434782608695656</v>
      </c>
      <c r="CL42" s="24">
        <f t="shared" si="728"/>
        <v>49.130434782608702</v>
      </c>
      <c r="CM42" s="25">
        <f t="shared" si="728"/>
        <v>100</v>
      </c>
      <c r="CN42" s="5"/>
      <c r="CQ42" s="9"/>
      <c r="CR42" s="9" t="str">
        <f>A36</f>
        <v xml:space="preserve">Escherichia coli </v>
      </c>
      <c r="CS42" s="9"/>
      <c r="CT42" s="9"/>
      <c r="CU42" s="9"/>
      <c r="CV42" s="9"/>
      <c r="CW42" s="9"/>
      <c r="CX42" s="9"/>
      <c r="CY42" s="9"/>
      <c r="CZ42" s="9"/>
      <c r="DA42" s="9"/>
      <c r="DB42" s="9"/>
      <c r="DC42" s="9"/>
      <c r="DD42" s="9"/>
      <c r="DE42" s="9"/>
      <c r="DF42" s="9"/>
      <c r="DG42" s="9"/>
      <c r="DH42" s="9"/>
      <c r="DI42" s="9"/>
      <c r="DJ42" s="9"/>
      <c r="DK42" s="9"/>
      <c r="DL42" s="9"/>
      <c r="DM42" s="9"/>
      <c r="DN42" s="9"/>
    </row>
    <row r="43" spans="1:118" s="1" customFormat="1" x14ac:dyDescent="0.25">
      <c r="B43" s="1" t="s">
        <v>8</v>
      </c>
      <c r="C43" s="2">
        <v>0</v>
      </c>
      <c r="D43" s="2">
        <v>0</v>
      </c>
      <c r="E43" s="2">
        <v>0</v>
      </c>
      <c r="F43" s="2">
        <v>201</v>
      </c>
      <c r="G43" s="2">
        <v>0</v>
      </c>
      <c r="H43" s="2">
        <v>12</v>
      </c>
      <c r="I43" s="2">
        <v>4</v>
      </c>
      <c r="J43" s="4">
        <v>1</v>
      </c>
      <c r="K43" s="4">
        <v>5</v>
      </c>
      <c r="L43" s="3">
        <v>3</v>
      </c>
      <c r="M43" s="3">
        <v>3</v>
      </c>
      <c r="N43" s="3">
        <v>1</v>
      </c>
      <c r="O43" s="3">
        <v>0</v>
      </c>
      <c r="P43" s="3">
        <v>0</v>
      </c>
      <c r="Q43" s="3">
        <v>0</v>
      </c>
      <c r="R43" s="3">
        <v>0</v>
      </c>
      <c r="S43" s="1">
        <v>230</v>
      </c>
      <c r="V43" s="1">
        <v>1</v>
      </c>
      <c r="W43" s="2">
        <f>I37</f>
        <v>12</v>
      </c>
      <c r="X43" s="2">
        <f>I38</f>
        <v>72</v>
      </c>
      <c r="Y43" s="2">
        <f>I39</f>
        <v>62</v>
      </c>
      <c r="Z43" s="2">
        <f>I40</f>
        <v>111</v>
      </c>
      <c r="AA43" s="2">
        <f>I41</f>
        <v>6</v>
      </c>
      <c r="AB43" s="2">
        <f>I42</f>
        <v>4</v>
      </c>
      <c r="AC43" s="2">
        <f>I43</f>
        <v>4</v>
      </c>
      <c r="AD43" s="4">
        <f>I44</f>
        <v>12</v>
      </c>
      <c r="AE43" s="2">
        <f>I45</f>
        <v>2</v>
      </c>
      <c r="AF43" s="2">
        <f>I46</f>
        <v>0</v>
      </c>
      <c r="AG43" s="2">
        <f>I47</f>
        <v>9</v>
      </c>
      <c r="AH43" s="2">
        <f>I48</f>
        <v>78</v>
      </c>
      <c r="AI43" s="2">
        <f>I49</f>
        <v>6</v>
      </c>
      <c r="AJ43" s="2">
        <f>I50</f>
        <v>5</v>
      </c>
      <c r="AK43" s="2">
        <f>I51</f>
        <v>0</v>
      </c>
      <c r="AL43" s="2">
        <f>I52</f>
        <v>2</v>
      </c>
      <c r="AM43" s="3">
        <f>I53</f>
        <v>0</v>
      </c>
      <c r="AN43" s="4">
        <f>I54</f>
        <v>1</v>
      </c>
      <c r="AO43" s="3">
        <f>I55</f>
        <v>8</v>
      </c>
      <c r="AP43" s="1">
        <f>I56</f>
        <v>45</v>
      </c>
      <c r="AQ43" s="3">
        <f>I57</f>
        <v>0</v>
      </c>
      <c r="AT43" s="1">
        <v>1</v>
      </c>
      <c r="AU43" s="25">
        <f t="shared" ref="AU43:BO43" si="729">PRODUCT(W43*100*1/W53)</f>
        <v>5.2173913043478262</v>
      </c>
      <c r="AV43" s="25">
        <f t="shared" si="729"/>
        <v>31.304347826086957</v>
      </c>
      <c r="AW43" s="25">
        <f t="shared" si="729"/>
        <v>26.956521739130434</v>
      </c>
      <c r="AX43" s="25">
        <f t="shared" si="729"/>
        <v>48.260869565217391</v>
      </c>
      <c r="AY43" s="25">
        <f t="shared" si="729"/>
        <v>2.6200873362445414</v>
      </c>
      <c r="AZ43" s="25">
        <f t="shared" si="729"/>
        <v>1.7391304347826086</v>
      </c>
      <c r="BA43" s="25">
        <f t="shared" si="729"/>
        <v>1.7391304347826086</v>
      </c>
      <c r="BB43" s="26">
        <f t="shared" si="729"/>
        <v>5.2173913043478262</v>
      </c>
      <c r="BC43" s="25">
        <f t="shared" si="729"/>
        <v>0.86956521739130432</v>
      </c>
      <c r="BD43" s="25">
        <f t="shared" si="729"/>
        <v>0</v>
      </c>
      <c r="BE43" s="25">
        <f t="shared" si="729"/>
        <v>3.9301310043668121</v>
      </c>
      <c r="BF43" s="25">
        <f t="shared" si="729"/>
        <v>34.061135371179041</v>
      </c>
      <c r="BG43" s="25">
        <f t="shared" si="729"/>
        <v>2.6086956521739131</v>
      </c>
      <c r="BH43" s="25">
        <f t="shared" si="729"/>
        <v>5.8139534883720927</v>
      </c>
      <c r="BI43" s="25">
        <f t="shared" si="729"/>
        <v>0</v>
      </c>
      <c r="BJ43" s="25">
        <f t="shared" si="729"/>
        <v>0.86956521739130432</v>
      </c>
      <c r="BK43" s="27">
        <f t="shared" si="729"/>
        <v>0</v>
      </c>
      <c r="BL43" s="26">
        <f t="shared" si="729"/>
        <v>0.43478260869565216</v>
      </c>
      <c r="BM43" s="27">
        <f t="shared" si="729"/>
        <v>3.4782608695652173</v>
      </c>
      <c r="BN43" s="24">
        <f t="shared" si="729"/>
        <v>19.565217391304348</v>
      </c>
      <c r="BO43" s="27">
        <f t="shared" si="729"/>
        <v>0</v>
      </c>
      <c r="BR43" s="1">
        <v>1</v>
      </c>
      <c r="BS43" s="25">
        <f t="shared" ref="BS43:CM43" si="730">AU37+AU38+AU39+AU40+AU41+AU42+AU43</f>
        <v>5.6521739130434785</v>
      </c>
      <c r="BT43" s="25">
        <f t="shared" si="730"/>
        <v>42.608695652173914</v>
      </c>
      <c r="BU43" s="25">
        <f t="shared" si="730"/>
        <v>38.260869565217391</v>
      </c>
      <c r="BV43" s="25">
        <f t="shared" si="730"/>
        <v>78.695652173913047</v>
      </c>
      <c r="BW43" s="25">
        <f t="shared" si="730"/>
        <v>93.886462882096069</v>
      </c>
      <c r="BX43" s="25">
        <f t="shared" si="730"/>
        <v>95.65217391304347</v>
      </c>
      <c r="BY43" s="25">
        <f t="shared" si="730"/>
        <v>94.34782608695653</v>
      </c>
      <c r="BZ43" s="26">
        <f t="shared" si="730"/>
        <v>6.0869565217391308</v>
      </c>
      <c r="CA43" s="25">
        <f t="shared" si="730"/>
        <v>100</v>
      </c>
      <c r="CB43" s="25">
        <f t="shared" si="730"/>
        <v>100</v>
      </c>
      <c r="CC43" s="25">
        <f t="shared" si="730"/>
        <v>95.633187772925766</v>
      </c>
      <c r="CD43" s="25">
        <f t="shared" si="730"/>
        <v>93.013100436681228</v>
      </c>
      <c r="CE43" s="25">
        <f t="shared" si="730"/>
        <v>94.347826086956516</v>
      </c>
      <c r="CF43" s="25">
        <f t="shared" si="730"/>
        <v>94.186046511627893</v>
      </c>
      <c r="CG43" s="25">
        <f t="shared" si="730"/>
        <v>68.695652173913047</v>
      </c>
      <c r="CH43" s="25">
        <f t="shared" si="730"/>
        <v>71.739130434782609</v>
      </c>
      <c r="CI43" s="27">
        <f t="shared" si="730"/>
        <v>93.913043478260875</v>
      </c>
      <c r="CJ43" s="26">
        <f t="shared" si="730"/>
        <v>93.478260869565219</v>
      </c>
      <c r="CK43" s="27">
        <f t="shared" si="730"/>
        <v>93.913043478260875</v>
      </c>
      <c r="CL43" s="24">
        <f t="shared" si="730"/>
        <v>68.695652173913047</v>
      </c>
      <c r="CM43" s="27">
        <f t="shared" si="730"/>
        <v>100</v>
      </c>
      <c r="CN43" s="5"/>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s="1" customFormat="1" x14ac:dyDescent="0.25">
      <c r="B44" s="1" t="s">
        <v>9</v>
      </c>
      <c r="C44" s="4">
        <v>0</v>
      </c>
      <c r="D44" s="4">
        <v>0</v>
      </c>
      <c r="E44" s="4">
        <v>0</v>
      </c>
      <c r="F44" s="4">
        <v>1</v>
      </c>
      <c r="G44" s="4">
        <v>0</v>
      </c>
      <c r="H44" s="4">
        <v>1</v>
      </c>
      <c r="I44" s="4">
        <v>12</v>
      </c>
      <c r="J44" s="4">
        <v>81</v>
      </c>
      <c r="K44" s="4">
        <v>100</v>
      </c>
      <c r="L44" s="4">
        <v>19</v>
      </c>
      <c r="M44" s="3">
        <v>4</v>
      </c>
      <c r="N44" s="3">
        <v>2</v>
      </c>
      <c r="O44" s="3">
        <v>10</v>
      </c>
      <c r="P44" s="3">
        <v>0</v>
      </c>
      <c r="Q44" s="3">
        <v>0</v>
      </c>
      <c r="R44" s="3">
        <v>0</v>
      </c>
      <c r="S44" s="1">
        <v>230</v>
      </c>
      <c r="V44" s="1">
        <v>2</v>
      </c>
      <c r="W44" s="2">
        <f>J37</f>
        <v>69</v>
      </c>
      <c r="X44" s="2">
        <f>J38</f>
        <v>28</v>
      </c>
      <c r="Y44" s="2">
        <f>J39</f>
        <v>34</v>
      </c>
      <c r="Z44" s="2">
        <f>J40</f>
        <v>39</v>
      </c>
      <c r="AA44" s="4">
        <f>J41</f>
        <v>0</v>
      </c>
      <c r="AB44" s="4">
        <f>J42</f>
        <v>0</v>
      </c>
      <c r="AC44" s="4">
        <f>J43</f>
        <v>1</v>
      </c>
      <c r="AD44" s="4">
        <f>J44</f>
        <v>81</v>
      </c>
      <c r="AE44" s="2">
        <f>J45</f>
        <v>0</v>
      </c>
      <c r="AF44" s="2">
        <f>J46</f>
        <v>0</v>
      </c>
      <c r="AG44" s="2">
        <f>J47</f>
        <v>8</v>
      </c>
      <c r="AH44" s="2">
        <f>J48</f>
        <v>13</v>
      </c>
      <c r="AI44" s="2">
        <f>J49</f>
        <v>1</v>
      </c>
      <c r="AJ44" s="2">
        <f>J50</f>
        <v>1</v>
      </c>
      <c r="AK44" s="2">
        <f>J51</f>
        <v>38</v>
      </c>
      <c r="AL44" s="2">
        <f>J52</f>
        <v>3</v>
      </c>
      <c r="AM44" s="3">
        <f>J53</f>
        <v>0</v>
      </c>
      <c r="AN44" s="3">
        <f>J54</f>
        <v>1</v>
      </c>
      <c r="AO44" s="3">
        <f>J55</f>
        <v>0</v>
      </c>
      <c r="AP44" s="1">
        <f>J56</f>
        <v>16</v>
      </c>
      <c r="AQ44" s="3">
        <f>J57</f>
        <v>0</v>
      </c>
      <c r="AT44" s="1">
        <v>2</v>
      </c>
      <c r="AU44" s="25">
        <f t="shared" ref="AU44:BO44" si="731">PRODUCT(W44*100*1/W53)</f>
        <v>30</v>
      </c>
      <c r="AV44" s="25">
        <f t="shared" si="731"/>
        <v>12.173913043478262</v>
      </c>
      <c r="AW44" s="25">
        <f t="shared" si="731"/>
        <v>14.782608695652174</v>
      </c>
      <c r="AX44" s="25">
        <f t="shared" si="731"/>
        <v>16.956521739130434</v>
      </c>
      <c r="AY44" s="26">
        <f t="shared" si="731"/>
        <v>0</v>
      </c>
      <c r="AZ44" s="26">
        <f t="shared" si="731"/>
        <v>0</v>
      </c>
      <c r="BA44" s="26">
        <f t="shared" si="731"/>
        <v>0.43478260869565216</v>
      </c>
      <c r="BB44" s="26">
        <f t="shared" si="731"/>
        <v>35.217391304347828</v>
      </c>
      <c r="BC44" s="25">
        <f t="shared" si="731"/>
        <v>0</v>
      </c>
      <c r="BD44" s="25">
        <f t="shared" si="731"/>
        <v>0</v>
      </c>
      <c r="BE44" s="25">
        <f t="shared" si="731"/>
        <v>3.4934497816593888</v>
      </c>
      <c r="BF44" s="25">
        <f t="shared" si="731"/>
        <v>5.6768558951965069</v>
      </c>
      <c r="BG44" s="25">
        <f t="shared" si="731"/>
        <v>0.43478260869565216</v>
      </c>
      <c r="BH44" s="25">
        <f t="shared" si="731"/>
        <v>1.1627906976744187</v>
      </c>
      <c r="BI44" s="25">
        <f t="shared" si="731"/>
        <v>16.521739130434781</v>
      </c>
      <c r="BJ44" s="25">
        <f t="shared" si="731"/>
        <v>1.3043478260869565</v>
      </c>
      <c r="BK44" s="27">
        <f t="shared" si="731"/>
        <v>0</v>
      </c>
      <c r="BL44" s="27">
        <f t="shared" si="731"/>
        <v>0.43478260869565216</v>
      </c>
      <c r="BM44" s="27">
        <f t="shared" si="731"/>
        <v>0</v>
      </c>
      <c r="BN44" s="24">
        <f t="shared" si="731"/>
        <v>6.9565217391304346</v>
      </c>
      <c r="BO44" s="27">
        <f t="shared" si="731"/>
        <v>0</v>
      </c>
      <c r="BR44" s="1">
        <v>2</v>
      </c>
      <c r="BS44" s="25">
        <f t="shared" ref="BS44:CM44" si="732">AU37+AU38+AU39+AU40+AU41+AU42+AU43+AU44</f>
        <v>35.652173913043477</v>
      </c>
      <c r="BT44" s="25">
        <f t="shared" si="732"/>
        <v>54.782608695652172</v>
      </c>
      <c r="BU44" s="25">
        <f t="shared" si="732"/>
        <v>53.043478260869563</v>
      </c>
      <c r="BV44" s="25">
        <f t="shared" si="732"/>
        <v>95.652173913043484</v>
      </c>
      <c r="BW44" s="26">
        <f t="shared" si="732"/>
        <v>93.886462882096069</v>
      </c>
      <c r="BX44" s="26">
        <f t="shared" si="732"/>
        <v>95.65217391304347</v>
      </c>
      <c r="BY44" s="26">
        <f t="shared" si="732"/>
        <v>94.782608695652186</v>
      </c>
      <c r="BZ44" s="26">
        <f t="shared" si="732"/>
        <v>41.304347826086961</v>
      </c>
      <c r="CA44" s="25">
        <f t="shared" si="732"/>
        <v>100</v>
      </c>
      <c r="CB44" s="25">
        <f t="shared" si="732"/>
        <v>100</v>
      </c>
      <c r="CC44" s="25">
        <f t="shared" si="732"/>
        <v>99.126637554585159</v>
      </c>
      <c r="CD44" s="25">
        <f t="shared" si="732"/>
        <v>98.689956331877738</v>
      </c>
      <c r="CE44" s="25">
        <f t="shared" si="732"/>
        <v>94.782608695652172</v>
      </c>
      <c r="CF44" s="25">
        <f t="shared" si="732"/>
        <v>95.348837209302317</v>
      </c>
      <c r="CG44" s="25">
        <f t="shared" si="732"/>
        <v>85.217391304347828</v>
      </c>
      <c r="CH44" s="25">
        <f t="shared" si="732"/>
        <v>73.043478260869563</v>
      </c>
      <c r="CI44" s="27">
        <f t="shared" si="732"/>
        <v>93.913043478260875</v>
      </c>
      <c r="CJ44" s="27">
        <f t="shared" si="732"/>
        <v>93.913043478260875</v>
      </c>
      <c r="CK44" s="27">
        <f t="shared" si="732"/>
        <v>93.913043478260875</v>
      </c>
      <c r="CL44" s="24">
        <f t="shared" si="732"/>
        <v>75.652173913043484</v>
      </c>
      <c r="CM44" s="27">
        <f t="shared" si="732"/>
        <v>100</v>
      </c>
      <c r="CN44" s="28"/>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s="1" customFormat="1" x14ac:dyDescent="0.25">
      <c r="B45" s="1" t="s">
        <v>10</v>
      </c>
      <c r="C45" s="2">
        <v>0</v>
      </c>
      <c r="D45" s="2">
        <v>0</v>
      </c>
      <c r="E45" s="2">
        <v>170</v>
      </c>
      <c r="F45" s="2">
        <v>0</v>
      </c>
      <c r="G45" s="2">
        <v>49</v>
      </c>
      <c r="H45" s="2">
        <v>9</v>
      </c>
      <c r="I45" s="2">
        <v>2</v>
      </c>
      <c r="J45" s="2">
        <v>0</v>
      </c>
      <c r="K45" s="4">
        <v>0</v>
      </c>
      <c r="L45" s="3">
        <v>0</v>
      </c>
      <c r="M45" s="3">
        <v>0</v>
      </c>
      <c r="N45" s="3">
        <v>0</v>
      </c>
      <c r="O45" s="3">
        <v>0</v>
      </c>
      <c r="P45" s="3">
        <v>0</v>
      </c>
      <c r="Q45" s="3">
        <v>0</v>
      </c>
      <c r="R45" s="3">
        <v>0</v>
      </c>
      <c r="S45" s="1">
        <v>230</v>
      </c>
      <c r="V45" s="1">
        <v>4</v>
      </c>
      <c r="W45" s="2">
        <f>K37</f>
        <v>30</v>
      </c>
      <c r="X45" s="2">
        <f>K38</f>
        <v>20</v>
      </c>
      <c r="Y45" s="2">
        <f>K39</f>
        <v>3</v>
      </c>
      <c r="Z45" s="2">
        <f>K40</f>
        <v>8</v>
      </c>
      <c r="AA45" s="4">
        <f>K41</f>
        <v>3</v>
      </c>
      <c r="AB45" s="3">
        <f>K42</f>
        <v>0</v>
      </c>
      <c r="AC45" s="4">
        <f>K43</f>
        <v>5</v>
      </c>
      <c r="AD45" s="4">
        <f>K44</f>
        <v>100</v>
      </c>
      <c r="AE45" s="4">
        <f>K45</f>
        <v>0</v>
      </c>
      <c r="AF45" s="4">
        <f>K46</f>
        <v>0</v>
      </c>
      <c r="AG45" s="3">
        <f>K47</f>
        <v>0</v>
      </c>
      <c r="AH45" s="2">
        <f>K48</f>
        <v>3</v>
      </c>
      <c r="AI45" s="3">
        <f>K49</f>
        <v>1</v>
      </c>
      <c r="AJ45" s="3">
        <f>K50</f>
        <v>3</v>
      </c>
      <c r="AK45" s="2">
        <f>K51</f>
        <v>13</v>
      </c>
      <c r="AL45" s="4">
        <f>K52</f>
        <v>2</v>
      </c>
      <c r="AM45" s="3">
        <f>K53</f>
        <v>2</v>
      </c>
      <c r="AN45" s="3">
        <f>K54</f>
        <v>6</v>
      </c>
      <c r="AO45" s="3">
        <f>K55</f>
        <v>1</v>
      </c>
      <c r="AP45" s="1">
        <f>K56</f>
        <v>16</v>
      </c>
      <c r="AQ45" s="3">
        <f>K57</f>
        <v>0</v>
      </c>
      <c r="AT45" s="1">
        <v>4</v>
      </c>
      <c r="AU45" s="25">
        <f t="shared" ref="AU45:BO45" si="733">PRODUCT(W45*100*1/W53)</f>
        <v>13.043478260869565</v>
      </c>
      <c r="AV45" s="25">
        <f t="shared" si="733"/>
        <v>8.695652173913043</v>
      </c>
      <c r="AW45" s="25">
        <f t="shared" si="733"/>
        <v>1.3043478260869565</v>
      </c>
      <c r="AX45" s="25">
        <f t="shared" si="733"/>
        <v>3.4782608695652173</v>
      </c>
      <c r="AY45" s="26">
        <f t="shared" si="733"/>
        <v>1.3100436681222707</v>
      </c>
      <c r="AZ45" s="27">
        <f t="shared" si="733"/>
        <v>0</v>
      </c>
      <c r="BA45" s="26">
        <f t="shared" si="733"/>
        <v>2.1739130434782608</v>
      </c>
      <c r="BB45" s="26">
        <f t="shared" si="733"/>
        <v>43.478260869565219</v>
      </c>
      <c r="BC45" s="26">
        <f t="shared" si="733"/>
        <v>0</v>
      </c>
      <c r="BD45" s="26">
        <f t="shared" si="733"/>
        <v>0</v>
      </c>
      <c r="BE45" s="27">
        <f t="shared" si="733"/>
        <v>0</v>
      </c>
      <c r="BF45" s="2">
        <f t="shared" si="733"/>
        <v>1.3100436681222707</v>
      </c>
      <c r="BG45" s="27">
        <f t="shared" si="733"/>
        <v>0.43478260869565216</v>
      </c>
      <c r="BH45" s="27">
        <f t="shared" si="733"/>
        <v>3.4883720930232558</v>
      </c>
      <c r="BI45" s="25">
        <f t="shared" si="733"/>
        <v>5.6521739130434785</v>
      </c>
      <c r="BJ45" s="26">
        <f t="shared" si="733"/>
        <v>0.86956521739130432</v>
      </c>
      <c r="BK45" s="27">
        <f t="shared" si="733"/>
        <v>0.86956521739130432</v>
      </c>
      <c r="BL45" s="27">
        <f t="shared" si="733"/>
        <v>2.6086956521739131</v>
      </c>
      <c r="BM45" s="27">
        <f t="shared" si="733"/>
        <v>0.43478260869565216</v>
      </c>
      <c r="BN45" s="24">
        <f t="shared" si="733"/>
        <v>6.9565217391304346</v>
      </c>
      <c r="BO45" s="27">
        <f t="shared" si="733"/>
        <v>0</v>
      </c>
      <c r="BR45" s="1">
        <v>4</v>
      </c>
      <c r="BS45" s="25">
        <f t="shared" ref="BS45:CM45" si="734">AU37+AU38+AU39+AU40+AU41+AU42+AU43+AU44+AU45</f>
        <v>48.695652173913039</v>
      </c>
      <c r="BT45" s="25">
        <f t="shared" si="734"/>
        <v>63.478260869565219</v>
      </c>
      <c r="BU45" s="25">
        <f t="shared" si="734"/>
        <v>54.347826086956516</v>
      </c>
      <c r="BV45" s="25">
        <f t="shared" si="734"/>
        <v>99.130434782608702</v>
      </c>
      <c r="BW45" s="26">
        <f t="shared" si="734"/>
        <v>95.196506550218345</v>
      </c>
      <c r="BX45" s="27">
        <f t="shared" si="734"/>
        <v>95.65217391304347</v>
      </c>
      <c r="BY45" s="26">
        <f t="shared" si="734"/>
        <v>96.956521739130451</v>
      </c>
      <c r="BZ45" s="26">
        <f t="shared" si="734"/>
        <v>84.782608695652186</v>
      </c>
      <c r="CA45" s="26">
        <f t="shared" si="734"/>
        <v>100</v>
      </c>
      <c r="CB45" s="26">
        <f t="shared" si="734"/>
        <v>100</v>
      </c>
      <c r="CC45" s="27">
        <f t="shared" si="734"/>
        <v>99.126637554585159</v>
      </c>
      <c r="CD45" s="25">
        <f t="shared" si="734"/>
        <v>100.00000000000001</v>
      </c>
      <c r="CE45" s="25">
        <f t="shared" si="734"/>
        <v>95.217391304347828</v>
      </c>
      <c r="CF45" s="25">
        <f t="shared" si="734"/>
        <v>98.837209302325576</v>
      </c>
      <c r="CG45" s="25">
        <f t="shared" si="734"/>
        <v>90.869565217391312</v>
      </c>
      <c r="CH45" s="26">
        <f t="shared" si="734"/>
        <v>73.91304347826086</v>
      </c>
      <c r="CI45" s="27">
        <f t="shared" si="734"/>
        <v>94.782608695652172</v>
      </c>
      <c r="CJ45" s="27">
        <f t="shared" si="734"/>
        <v>96.521739130434781</v>
      </c>
      <c r="CK45" s="27">
        <f t="shared" si="734"/>
        <v>94.34782608695653</v>
      </c>
      <c r="CL45" s="24">
        <f t="shared" si="734"/>
        <v>82.608695652173921</v>
      </c>
      <c r="CM45" s="27">
        <f t="shared" si="734"/>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s="1" customFormat="1" x14ac:dyDescent="0.25">
      <c r="B46" s="1" t="s">
        <v>11</v>
      </c>
      <c r="C46" s="2">
        <v>0</v>
      </c>
      <c r="D46" s="2">
        <v>0</v>
      </c>
      <c r="E46" s="2">
        <v>230</v>
      </c>
      <c r="F46" s="2">
        <v>0</v>
      </c>
      <c r="G46" s="2">
        <v>0</v>
      </c>
      <c r="H46" s="2">
        <v>0</v>
      </c>
      <c r="I46" s="2">
        <v>0</v>
      </c>
      <c r="J46" s="2">
        <v>0</v>
      </c>
      <c r="K46" s="4">
        <v>0</v>
      </c>
      <c r="L46" s="4">
        <v>0</v>
      </c>
      <c r="M46" s="3">
        <v>0</v>
      </c>
      <c r="N46" s="3">
        <v>0</v>
      </c>
      <c r="O46" s="3">
        <v>0</v>
      </c>
      <c r="P46" s="3">
        <v>0</v>
      </c>
      <c r="Q46" s="3">
        <v>0</v>
      </c>
      <c r="R46" s="3">
        <v>0</v>
      </c>
      <c r="S46" s="1">
        <v>230</v>
      </c>
      <c r="V46" s="1">
        <v>8</v>
      </c>
      <c r="W46" s="2">
        <f>L37</f>
        <v>6</v>
      </c>
      <c r="X46" s="2">
        <f>L38</f>
        <v>21</v>
      </c>
      <c r="Y46" s="2">
        <f>L39</f>
        <v>14</v>
      </c>
      <c r="Z46" s="2">
        <f>L40</f>
        <v>2</v>
      </c>
      <c r="AA46" s="3">
        <f>L41</f>
        <v>1</v>
      </c>
      <c r="AB46" s="3">
        <f>L42</f>
        <v>0</v>
      </c>
      <c r="AC46" s="3">
        <f>L43</f>
        <v>3</v>
      </c>
      <c r="AD46" s="4">
        <f>L44</f>
        <v>19</v>
      </c>
      <c r="AE46" s="3">
        <f>L45</f>
        <v>0</v>
      </c>
      <c r="AF46" s="4">
        <f>L46</f>
        <v>0</v>
      </c>
      <c r="AG46" s="3">
        <f>L47</f>
        <v>1</v>
      </c>
      <c r="AH46" s="2">
        <f>L48</f>
        <v>0</v>
      </c>
      <c r="AI46" s="3">
        <f>L49</f>
        <v>3</v>
      </c>
      <c r="AJ46" s="3">
        <f>L50</f>
        <v>1</v>
      </c>
      <c r="AK46" s="2">
        <f>L51</f>
        <v>9</v>
      </c>
      <c r="AL46" s="3">
        <f>L52</f>
        <v>3</v>
      </c>
      <c r="AM46" s="3">
        <f>L53</f>
        <v>12</v>
      </c>
      <c r="AN46" s="3">
        <f>L54</f>
        <v>8</v>
      </c>
      <c r="AO46" s="3">
        <f>L55</f>
        <v>13</v>
      </c>
      <c r="AP46" s="1">
        <f>L56</f>
        <v>19</v>
      </c>
      <c r="AQ46" s="3">
        <f>L57</f>
        <v>0</v>
      </c>
      <c r="AT46" s="1">
        <v>8</v>
      </c>
      <c r="AU46" s="25">
        <f t="shared" ref="AU46:BO46" si="735">PRODUCT(W46*100*1/W53)</f>
        <v>2.6086956521739131</v>
      </c>
      <c r="AV46" s="25">
        <f t="shared" si="735"/>
        <v>9.1304347826086953</v>
      </c>
      <c r="AW46" s="25">
        <f t="shared" si="735"/>
        <v>6.0869565217391308</v>
      </c>
      <c r="AX46" s="25">
        <f t="shared" si="735"/>
        <v>0.86956521739130432</v>
      </c>
      <c r="AY46" s="27">
        <f t="shared" si="735"/>
        <v>0.4366812227074236</v>
      </c>
      <c r="AZ46" s="27">
        <f t="shared" si="735"/>
        <v>0</v>
      </c>
      <c r="BA46" s="27">
        <f t="shared" si="735"/>
        <v>1.3043478260869565</v>
      </c>
      <c r="BB46" s="26">
        <f t="shared" si="735"/>
        <v>8.2608695652173907</v>
      </c>
      <c r="BC46" s="27">
        <f t="shared" si="735"/>
        <v>0</v>
      </c>
      <c r="BD46" s="26">
        <f t="shared" si="735"/>
        <v>0</v>
      </c>
      <c r="BE46" s="27">
        <f t="shared" si="735"/>
        <v>0.4366812227074236</v>
      </c>
      <c r="BF46" s="2">
        <f t="shared" si="735"/>
        <v>0</v>
      </c>
      <c r="BG46" s="3">
        <f t="shared" si="735"/>
        <v>1.3043478260869565</v>
      </c>
      <c r="BH46" s="27">
        <f t="shared" si="735"/>
        <v>1.1627906976744187</v>
      </c>
      <c r="BI46" s="25">
        <f t="shared" si="735"/>
        <v>3.9130434782608696</v>
      </c>
      <c r="BJ46" s="27">
        <f t="shared" si="735"/>
        <v>1.3043478260869565</v>
      </c>
      <c r="BK46" s="27">
        <f t="shared" si="735"/>
        <v>5.2173913043478262</v>
      </c>
      <c r="BL46" s="27">
        <f t="shared" si="735"/>
        <v>3.4782608695652173</v>
      </c>
      <c r="BM46" s="27">
        <f t="shared" si="735"/>
        <v>5.6521739130434785</v>
      </c>
      <c r="BN46" s="24">
        <f t="shared" si="735"/>
        <v>8.2608695652173907</v>
      </c>
      <c r="BO46" s="27">
        <f t="shared" si="735"/>
        <v>0</v>
      </c>
      <c r="BR46" s="1">
        <v>8</v>
      </c>
      <c r="BS46" s="25">
        <f t="shared" ref="BS46:CM46" si="736">AU37+AU38+AU39+AU40+AU41+AU42+AU43+AU44+AU45+AU46</f>
        <v>51.304347826086953</v>
      </c>
      <c r="BT46" s="25">
        <f t="shared" si="736"/>
        <v>72.608695652173907</v>
      </c>
      <c r="BU46" s="25">
        <f t="shared" si="736"/>
        <v>60.434782608695649</v>
      </c>
      <c r="BV46" s="25">
        <f t="shared" si="736"/>
        <v>100</v>
      </c>
      <c r="BW46" s="27">
        <f t="shared" si="736"/>
        <v>95.633187772925766</v>
      </c>
      <c r="BX46" s="27">
        <f t="shared" si="736"/>
        <v>95.65217391304347</v>
      </c>
      <c r="BY46" s="27">
        <f t="shared" si="736"/>
        <v>98.260869565217405</v>
      </c>
      <c r="BZ46" s="26">
        <f t="shared" si="736"/>
        <v>93.043478260869577</v>
      </c>
      <c r="CA46" s="27">
        <f t="shared" si="736"/>
        <v>100</v>
      </c>
      <c r="CB46" s="26">
        <f t="shared" si="736"/>
        <v>100</v>
      </c>
      <c r="CC46" s="27">
        <f t="shared" si="736"/>
        <v>99.563318777292579</v>
      </c>
      <c r="CD46" s="25">
        <f t="shared" si="736"/>
        <v>100.00000000000001</v>
      </c>
      <c r="CE46" s="27">
        <f t="shared" si="736"/>
        <v>96.521739130434781</v>
      </c>
      <c r="CF46" s="27">
        <f t="shared" si="736"/>
        <v>100</v>
      </c>
      <c r="CG46" s="25">
        <f t="shared" si="736"/>
        <v>94.782608695652186</v>
      </c>
      <c r="CH46" s="27">
        <f t="shared" si="736"/>
        <v>75.217391304347814</v>
      </c>
      <c r="CI46" s="27">
        <f t="shared" si="736"/>
        <v>100</v>
      </c>
      <c r="CJ46" s="27">
        <f t="shared" si="736"/>
        <v>100</v>
      </c>
      <c r="CK46" s="27">
        <f t="shared" si="736"/>
        <v>100.00000000000001</v>
      </c>
      <c r="CL46" s="24">
        <f t="shared" si="736"/>
        <v>90.869565217391312</v>
      </c>
      <c r="CM46" s="27">
        <f t="shared" si="736"/>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s="1" customFormat="1" x14ac:dyDescent="0.25">
      <c r="B47" s="1" t="s">
        <v>12</v>
      </c>
      <c r="C47" s="2">
        <v>0</v>
      </c>
      <c r="D47" s="2">
        <v>1</v>
      </c>
      <c r="E47" s="2">
        <v>0</v>
      </c>
      <c r="F47" s="2">
        <v>15</v>
      </c>
      <c r="G47" s="2">
        <v>147</v>
      </c>
      <c r="H47" s="2">
        <v>47</v>
      </c>
      <c r="I47" s="2">
        <v>9</v>
      </c>
      <c r="J47" s="2">
        <v>8</v>
      </c>
      <c r="K47" s="3">
        <v>0</v>
      </c>
      <c r="L47" s="3">
        <v>1</v>
      </c>
      <c r="M47" s="3">
        <v>1</v>
      </c>
      <c r="N47" s="3">
        <v>0</v>
      </c>
      <c r="O47" s="3">
        <v>0</v>
      </c>
      <c r="P47" s="3">
        <v>0</v>
      </c>
      <c r="Q47" s="3">
        <v>0</v>
      </c>
      <c r="R47" s="3">
        <v>0</v>
      </c>
      <c r="S47" s="1">
        <v>229</v>
      </c>
      <c r="V47" s="1">
        <v>16</v>
      </c>
      <c r="W47" s="3">
        <f>M37</f>
        <v>2</v>
      </c>
      <c r="X47" s="3">
        <f>M38</f>
        <v>15</v>
      </c>
      <c r="Y47" s="3">
        <f>M39</f>
        <v>20</v>
      </c>
      <c r="Z47" s="3">
        <f>M40</f>
        <v>0</v>
      </c>
      <c r="AA47" s="3">
        <f>M41</f>
        <v>6</v>
      </c>
      <c r="AB47" s="3">
        <f>M42</f>
        <v>10</v>
      </c>
      <c r="AC47" s="3">
        <f>M43</f>
        <v>3</v>
      </c>
      <c r="AD47" s="3">
        <f>M44</f>
        <v>4</v>
      </c>
      <c r="AE47" s="3">
        <f>M45</f>
        <v>0</v>
      </c>
      <c r="AF47" s="3">
        <f>M46</f>
        <v>0</v>
      </c>
      <c r="AG47" s="3">
        <f>M47</f>
        <v>1</v>
      </c>
      <c r="AH47" s="3">
        <f>M48</f>
        <v>0</v>
      </c>
      <c r="AI47" s="3">
        <f>M49</f>
        <v>8</v>
      </c>
      <c r="AJ47" s="3">
        <f>M50</f>
        <v>0</v>
      </c>
      <c r="AK47" s="2">
        <f>M51</f>
        <v>8</v>
      </c>
      <c r="AL47" s="3">
        <f>M52</f>
        <v>2</v>
      </c>
      <c r="AM47" s="3">
        <f>M53</f>
        <v>0</v>
      </c>
      <c r="AN47" s="3">
        <f>M54</f>
        <v>0</v>
      </c>
      <c r="AO47" s="3">
        <f>M55</f>
        <v>0</v>
      </c>
      <c r="AP47" s="1">
        <f>M56</f>
        <v>21</v>
      </c>
      <c r="AQ47" s="3">
        <f>M57</f>
        <v>0</v>
      </c>
      <c r="AT47" s="1">
        <v>16</v>
      </c>
      <c r="AU47" s="27">
        <f t="shared" ref="AU47:BO47" si="737">PRODUCT(W47*100*1/W53)</f>
        <v>0.86956521739130432</v>
      </c>
      <c r="AV47" s="27">
        <f t="shared" si="737"/>
        <v>6.5217391304347823</v>
      </c>
      <c r="AW47" s="27">
        <f t="shared" si="737"/>
        <v>8.695652173913043</v>
      </c>
      <c r="AX47" s="27">
        <f t="shared" si="737"/>
        <v>0</v>
      </c>
      <c r="AY47" s="27">
        <f t="shared" si="737"/>
        <v>2.6200873362445414</v>
      </c>
      <c r="AZ47" s="27">
        <f t="shared" si="737"/>
        <v>4.3478260869565215</v>
      </c>
      <c r="BA47" s="27">
        <f t="shared" si="737"/>
        <v>1.3043478260869565</v>
      </c>
      <c r="BB47" s="27">
        <f t="shared" si="737"/>
        <v>1.7391304347826086</v>
      </c>
      <c r="BC47" s="27">
        <f t="shared" si="737"/>
        <v>0</v>
      </c>
      <c r="BD47" s="27">
        <f t="shared" si="737"/>
        <v>0</v>
      </c>
      <c r="BE47" s="27">
        <f t="shared" si="737"/>
        <v>0.4366812227074236</v>
      </c>
      <c r="BF47" s="27">
        <f t="shared" si="737"/>
        <v>0</v>
      </c>
      <c r="BG47" s="3">
        <f t="shared" si="737"/>
        <v>3.4782608695652173</v>
      </c>
      <c r="BH47" s="27">
        <f t="shared" si="737"/>
        <v>0</v>
      </c>
      <c r="BI47" s="25">
        <f t="shared" si="737"/>
        <v>3.4782608695652173</v>
      </c>
      <c r="BJ47" s="27">
        <f t="shared" si="737"/>
        <v>0.86956521739130432</v>
      </c>
      <c r="BK47" s="27">
        <f t="shared" si="737"/>
        <v>0</v>
      </c>
      <c r="BL47" s="27">
        <f t="shared" si="737"/>
        <v>0</v>
      </c>
      <c r="BM47" s="27">
        <f t="shared" si="737"/>
        <v>0</v>
      </c>
      <c r="BN47" s="24">
        <f t="shared" si="737"/>
        <v>9.1304347826086953</v>
      </c>
      <c r="BO47" s="27">
        <f t="shared" si="737"/>
        <v>0</v>
      </c>
      <c r="BR47" s="1">
        <v>16</v>
      </c>
      <c r="BS47" s="27">
        <f t="shared" ref="BS47:CM47" si="738">AU37+AU38+AU39+AU40+AU41+AU42+AU43+AU44+AU45+AU46+AU47</f>
        <v>52.173913043478258</v>
      </c>
      <c r="BT47" s="27">
        <f t="shared" si="738"/>
        <v>79.130434782608688</v>
      </c>
      <c r="BU47" s="25">
        <f t="shared" si="738"/>
        <v>69.130434782608688</v>
      </c>
      <c r="BV47" s="25">
        <f t="shared" si="738"/>
        <v>100</v>
      </c>
      <c r="BW47" s="27">
        <f t="shared" si="738"/>
        <v>98.253275109170303</v>
      </c>
      <c r="BX47" s="27">
        <f t="shared" si="738"/>
        <v>99.999999999999986</v>
      </c>
      <c r="BY47" s="27">
        <f t="shared" si="738"/>
        <v>99.565217391304358</v>
      </c>
      <c r="BZ47" s="27">
        <f t="shared" si="738"/>
        <v>94.782608695652186</v>
      </c>
      <c r="CA47" s="27">
        <f t="shared" si="738"/>
        <v>100</v>
      </c>
      <c r="CB47" s="27">
        <f t="shared" si="738"/>
        <v>100</v>
      </c>
      <c r="CC47" s="27">
        <f t="shared" si="738"/>
        <v>100</v>
      </c>
      <c r="CD47" s="25">
        <f t="shared" si="738"/>
        <v>100.00000000000001</v>
      </c>
      <c r="CE47" s="27">
        <f t="shared" si="738"/>
        <v>100</v>
      </c>
      <c r="CF47" s="27">
        <f t="shared" si="738"/>
        <v>100</v>
      </c>
      <c r="CG47" s="25">
        <f t="shared" si="738"/>
        <v>98.260869565217405</v>
      </c>
      <c r="CH47" s="27">
        <f t="shared" si="738"/>
        <v>76.086956521739111</v>
      </c>
      <c r="CI47" s="27">
        <f t="shared" si="738"/>
        <v>100</v>
      </c>
      <c r="CJ47" s="27">
        <f t="shared" si="738"/>
        <v>100</v>
      </c>
      <c r="CK47" s="27">
        <f t="shared" si="738"/>
        <v>100.00000000000001</v>
      </c>
      <c r="CL47" s="24">
        <f t="shared" si="738"/>
        <v>100</v>
      </c>
      <c r="CM47" s="27">
        <f t="shared" si="738"/>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s="1" customFormat="1" x14ac:dyDescent="0.25">
      <c r="B48" s="1" t="s">
        <v>13</v>
      </c>
      <c r="C48" s="2">
        <v>0</v>
      </c>
      <c r="D48" s="2">
        <v>0</v>
      </c>
      <c r="E48" s="2">
        <v>0</v>
      </c>
      <c r="F48" s="2">
        <v>0</v>
      </c>
      <c r="G48" s="2">
        <v>135</v>
      </c>
      <c r="H48" s="2">
        <v>0</v>
      </c>
      <c r="I48" s="2">
        <v>78</v>
      </c>
      <c r="J48" s="2">
        <v>13</v>
      </c>
      <c r="K48" s="2">
        <v>3</v>
      </c>
      <c r="L48" s="2">
        <v>0</v>
      </c>
      <c r="M48" s="3">
        <v>0</v>
      </c>
      <c r="N48" s="3">
        <v>0</v>
      </c>
      <c r="O48" s="3">
        <v>0</v>
      </c>
      <c r="P48" s="3">
        <v>0</v>
      </c>
      <c r="Q48" s="3">
        <v>0</v>
      </c>
      <c r="R48" s="3">
        <v>0</v>
      </c>
      <c r="S48" s="1">
        <v>229</v>
      </c>
      <c r="V48" s="1">
        <v>32</v>
      </c>
      <c r="W48" s="3">
        <f>N37</f>
        <v>3</v>
      </c>
      <c r="X48" s="3">
        <f>N38</f>
        <v>10</v>
      </c>
      <c r="Y48" s="3">
        <f>N39</f>
        <v>15</v>
      </c>
      <c r="Z48" s="3">
        <f>N40</f>
        <v>0</v>
      </c>
      <c r="AA48" s="3">
        <f>N41</f>
        <v>4</v>
      </c>
      <c r="AB48" s="3">
        <f>N42</f>
        <v>0</v>
      </c>
      <c r="AC48" s="3">
        <f>N43</f>
        <v>1</v>
      </c>
      <c r="AD48" s="3">
        <f>N44</f>
        <v>2</v>
      </c>
      <c r="AE48" s="3">
        <f>N45</f>
        <v>0</v>
      </c>
      <c r="AF48" s="3">
        <f>N46</f>
        <v>0</v>
      </c>
      <c r="AG48" s="3">
        <f>N47</f>
        <v>0</v>
      </c>
      <c r="AH48" s="3">
        <f>N48</f>
        <v>0</v>
      </c>
      <c r="AI48" s="3">
        <f>N49</f>
        <v>0</v>
      </c>
      <c r="AJ48" s="3">
        <f>N50</f>
        <v>0</v>
      </c>
      <c r="AK48" s="2">
        <f>N51</f>
        <v>2</v>
      </c>
      <c r="AL48" s="3">
        <f>N52</f>
        <v>55</v>
      </c>
      <c r="AM48" s="3">
        <f>N53</f>
        <v>0</v>
      </c>
      <c r="AN48" s="3">
        <f>N54</f>
        <v>0</v>
      </c>
      <c r="AO48" s="3">
        <f>N55</f>
        <v>0</v>
      </c>
      <c r="AP48" s="1">
        <f>N56</f>
        <v>0</v>
      </c>
      <c r="AQ48" s="3">
        <f>N57</f>
        <v>0</v>
      </c>
      <c r="AT48" s="1">
        <v>32</v>
      </c>
      <c r="AU48" s="27">
        <f t="shared" ref="AU48:BO48" si="739">PRODUCT(W48*100*1/W53)</f>
        <v>1.3043478260869565</v>
      </c>
      <c r="AV48" s="27">
        <f t="shared" si="739"/>
        <v>4.3478260869565215</v>
      </c>
      <c r="AW48" s="27">
        <f t="shared" si="739"/>
        <v>6.5217391304347823</v>
      </c>
      <c r="AX48" s="27">
        <f t="shared" si="739"/>
        <v>0</v>
      </c>
      <c r="AY48" s="27">
        <f t="shared" si="739"/>
        <v>1.7467248908296944</v>
      </c>
      <c r="AZ48" s="27">
        <f t="shared" si="739"/>
        <v>0</v>
      </c>
      <c r="BA48" s="27">
        <f t="shared" si="739"/>
        <v>0.43478260869565216</v>
      </c>
      <c r="BB48" s="27">
        <f t="shared" si="739"/>
        <v>0.86956521739130432</v>
      </c>
      <c r="BC48" s="27">
        <f t="shared" si="739"/>
        <v>0</v>
      </c>
      <c r="BD48" s="27">
        <f t="shared" si="739"/>
        <v>0</v>
      </c>
      <c r="BE48" s="27">
        <f t="shared" si="739"/>
        <v>0</v>
      </c>
      <c r="BF48" s="27">
        <f t="shared" si="739"/>
        <v>0</v>
      </c>
      <c r="BG48" s="27">
        <f t="shared" si="739"/>
        <v>0</v>
      </c>
      <c r="BH48" s="27">
        <f t="shared" si="739"/>
        <v>0</v>
      </c>
      <c r="BI48" s="25">
        <f t="shared" si="739"/>
        <v>0.86956521739130432</v>
      </c>
      <c r="BJ48" s="27">
        <f t="shared" si="739"/>
        <v>23.913043478260871</v>
      </c>
      <c r="BK48" s="27">
        <f t="shared" si="739"/>
        <v>0</v>
      </c>
      <c r="BL48" s="27">
        <f t="shared" si="739"/>
        <v>0</v>
      </c>
      <c r="BM48" s="27">
        <f t="shared" si="739"/>
        <v>0</v>
      </c>
      <c r="BN48" s="24">
        <f t="shared" si="739"/>
        <v>0</v>
      </c>
      <c r="BO48" s="27">
        <f t="shared" si="739"/>
        <v>0</v>
      </c>
      <c r="BR48" s="1">
        <v>32</v>
      </c>
      <c r="BS48" s="27">
        <f t="shared" ref="BS48:CM48" si="740">AU37+AU38+AU39+AU40+AU41+AU42+AU43+AU44+AU45+AU46+AU47+AU48</f>
        <v>53.478260869565212</v>
      </c>
      <c r="BT48" s="27">
        <f t="shared" si="740"/>
        <v>83.478260869565204</v>
      </c>
      <c r="BU48" s="27">
        <f t="shared" si="740"/>
        <v>75.65217391304347</v>
      </c>
      <c r="BV48" s="27">
        <f t="shared" si="740"/>
        <v>100</v>
      </c>
      <c r="BW48" s="27">
        <f t="shared" si="740"/>
        <v>100</v>
      </c>
      <c r="BX48" s="27">
        <f t="shared" si="740"/>
        <v>99.999999999999986</v>
      </c>
      <c r="BY48" s="27">
        <f t="shared" si="740"/>
        <v>100.00000000000001</v>
      </c>
      <c r="BZ48" s="27">
        <f t="shared" si="740"/>
        <v>95.652173913043484</v>
      </c>
      <c r="CA48" s="27">
        <f t="shared" si="740"/>
        <v>100</v>
      </c>
      <c r="CB48" s="27">
        <f t="shared" si="740"/>
        <v>100</v>
      </c>
      <c r="CC48" s="27">
        <f t="shared" si="740"/>
        <v>100</v>
      </c>
      <c r="CD48" s="27">
        <f t="shared" si="740"/>
        <v>100.00000000000001</v>
      </c>
      <c r="CE48" s="27">
        <f t="shared" si="740"/>
        <v>100</v>
      </c>
      <c r="CF48" s="27">
        <f t="shared" si="740"/>
        <v>100</v>
      </c>
      <c r="CG48" s="25">
        <f t="shared" si="740"/>
        <v>99.130434782608702</v>
      </c>
      <c r="CH48" s="27">
        <f t="shared" si="740"/>
        <v>99.999999999999986</v>
      </c>
      <c r="CI48" s="27">
        <f t="shared" si="740"/>
        <v>100</v>
      </c>
      <c r="CJ48" s="27">
        <f t="shared" si="740"/>
        <v>100</v>
      </c>
      <c r="CK48" s="27">
        <f t="shared" si="740"/>
        <v>100.00000000000001</v>
      </c>
      <c r="CL48" s="24">
        <f t="shared" si="740"/>
        <v>100</v>
      </c>
      <c r="CM48" s="27">
        <f t="shared" si="740"/>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s="1" customFormat="1" x14ac:dyDescent="0.25">
      <c r="B49" s="1" t="s">
        <v>14</v>
      </c>
      <c r="C49" s="2">
        <v>0</v>
      </c>
      <c r="D49" s="2">
        <v>0</v>
      </c>
      <c r="E49" s="2">
        <v>7</v>
      </c>
      <c r="F49" s="2">
        <v>0</v>
      </c>
      <c r="G49" s="2">
        <v>146</v>
      </c>
      <c r="H49" s="2">
        <v>58</v>
      </c>
      <c r="I49" s="2">
        <v>6</v>
      </c>
      <c r="J49" s="2">
        <v>1</v>
      </c>
      <c r="K49" s="3">
        <v>1</v>
      </c>
      <c r="L49" s="3">
        <v>3</v>
      </c>
      <c r="M49" s="3">
        <v>8</v>
      </c>
      <c r="N49" s="3">
        <v>0</v>
      </c>
      <c r="O49" s="3">
        <v>0</v>
      </c>
      <c r="P49" s="3">
        <v>0</v>
      </c>
      <c r="Q49" s="3">
        <v>0</v>
      </c>
      <c r="R49" s="3">
        <v>0</v>
      </c>
      <c r="S49" s="1">
        <v>230</v>
      </c>
      <c r="V49" s="1">
        <v>64</v>
      </c>
      <c r="W49" s="3">
        <f>O37</f>
        <v>107</v>
      </c>
      <c r="X49" s="3">
        <f>O38</f>
        <v>38</v>
      </c>
      <c r="Y49" s="3">
        <f>O39</f>
        <v>18</v>
      </c>
      <c r="Z49" s="3">
        <f>O40</f>
        <v>0</v>
      </c>
      <c r="AA49" s="3">
        <f>O41</f>
        <v>0</v>
      </c>
      <c r="AB49" s="3">
        <f>O42</f>
        <v>0</v>
      </c>
      <c r="AC49" s="3">
        <f>O43</f>
        <v>0</v>
      </c>
      <c r="AD49" s="3">
        <f>O44</f>
        <v>10</v>
      </c>
      <c r="AE49" s="3">
        <f>O45</f>
        <v>0</v>
      </c>
      <c r="AF49" s="3">
        <f>O46</f>
        <v>0</v>
      </c>
      <c r="AG49" s="3">
        <f>O47</f>
        <v>0</v>
      </c>
      <c r="AH49" s="3">
        <f>O48</f>
        <v>0</v>
      </c>
      <c r="AI49" s="3">
        <f>O49</f>
        <v>0</v>
      </c>
      <c r="AJ49" s="3">
        <f>O50</f>
        <v>0</v>
      </c>
      <c r="AK49" s="3">
        <f>O51</f>
        <v>2</v>
      </c>
      <c r="AL49" s="3">
        <f>O52</f>
        <v>0</v>
      </c>
      <c r="AM49" s="3">
        <f>O53</f>
        <v>0</v>
      </c>
      <c r="AN49" s="3">
        <f>O54</f>
        <v>0</v>
      </c>
      <c r="AO49" s="3">
        <f>O55</f>
        <v>0</v>
      </c>
      <c r="AP49" s="1">
        <f>O56</f>
        <v>0</v>
      </c>
      <c r="AQ49" s="3">
        <f>O57</f>
        <v>0</v>
      </c>
      <c r="AT49" s="1">
        <v>64</v>
      </c>
      <c r="AU49" s="27">
        <f t="shared" ref="AU49:BO49" si="741">PRODUCT(W49*100*1/W53)</f>
        <v>46.521739130434781</v>
      </c>
      <c r="AV49" s="27">
        <f t="shared" si="741"/>
        <v>16.521739130434781</v>
      </c>
      <c r="AW49" s="27">
        <f t="shared" si="741"/>
        <v>7.8260869565217392</v>
      </c>
      <c r="AX49" s="27">
        <f t="shared" si="741"/>
        <v>0</v>
      </c>
      <c r="AY49" s="27">
        <f t="shared" si="741"/>
        <v>0</v>
      </c>
      <c r="AZ49" s="27">
        <f t="shared" si="741"/>
        <v>0</v>
      </c>
      <c r="BA49" s="27">
        <f t="shared" si="741"/>
        <v>0</v>
      </c>
      <c r="BB49" s="27">
        <f t="shared" si="741"/>
        <v>4.3478260869565215</v>
      </c>
      <c r="BC49" s="27">
        <f t="shared" si="741"/>
        <v>0</v>
      </c>
      <c r="BD49" s="27">
        <f t="shared" si="741"/>
        <v>0</v>
      </c>
      <c r="BE49" s="27">
        <f t="shared" si="741"/>
        <v>0</v>
      </c>
      <c r="BF49" s="27">
        <f t="shared" si="741"/>
        <v>0</v>
      </c>
      <c r="BG49" s="27">
        <f t="shared" si="741"/>
        <v>0</v>
      </c>
      <c r="BH49" s="27">
        <f t="shared" si="741"/>
        <v>0</v>
      </c>
      <c r="BI49" s="27">
        <f t="shared" si="741"/>
        <v>0.86956521739130432</v>
      </c>
      <c r="BJ49" s="27">
        <f t="shared" si="741"/>
        <v>0</v>
      </c>
      <c r="BK49" s="27">
        <f t="shared" si="741"/>
        <v>0</v>
      </c>
      <c r="BL49" s="27">
        <f t="shared" si="741"/>
        <v>0</v>
      </c>
      <c r="BM49" s="27">
        <f t="shared" si="741"/>
        <v>0</v>
      </c>
      <c r="BN49" s="24">
        <f t="shared" si="741"/>
        <v>0</v>
      </c>
      <c r="BO49" s="27">
        <f t="shared" si="741"/>
        <v>0</v>
      </c>
      <c r="BR49" s="1">
        <v>64</v>
      </c>
      <c r="BS49" s="27">
        <f t="shared" ref="BS49:CM49" si="742">AU37+AU38+AU39+AU40+AU41+AU42+AU43+AU44+AU45+AU46+AU47+AU48+AU49</f>
        <v>100</v>
      </c>
      <c r="BT49" s="27">
        <f t="shared" si="742"/>
        <v>99.999999999999986</v>
      </c>
      <c r="BU49" s="27">
        <f t="shared" si="742"/>
        <v>83.478260869565204</v>
      </c>
      <c r="BV49" s="27">
        <f t="shared" si="742"/>
        <v>100</v>
      </c>
      <c r="BW49" s="27">
        <f t="shared" si="742"/>
        <v>100</v>
      </c>
      <c r="BX49" s="27">
        <f t="shared" si="742"/>
        <v>99.999999999999986</v>
      </c>
      <c r="BY49" s="27">
        <f t="shared" si="742"/>
        <v>100.00000000000001</v>
      </c>
      <c r="BZ49" s="27">
        <f t="shared" si="742"/>
        <v>100</v>
      </c>
      <c r="CA49" s="27">
        <f t="shared" si="742"/>
        <v>100</v>
      </c>
      <c r="CB49" s="27">
        <f t="shared" si="742"/>
        <v>100</v>
      </c>
      <c r="CC49" s="27">
        <f t="shared" si="742"/>
        <v>100</v>
      </c>
      <c r="CD49" s="27">
        <f t="shared" si="742"/>
        <v>100.00000000000001</v>
      </c>
      <c r="CE49" s="27">
        <f t="shared" si="742"/>
        <v>100</v>
      </c>
      <c r="CF49" s="27">
        <f t="shared" si="742"/>
        <v>100</v>
      </c>
      <c r="CG49" s="27">
        <f t="shared" si="742"/>
        <v>100</v>
      </c>
      <c r="CH49" s="27">
        <f t="shared" si="742"/>
        <v>99.999999999999986</v>
      </c>
      <c r="CI49" s="27">
        <f t="shared" si="742"/>
        <v>100</v>
      </c>
      <c r="CJ49" s="27">
        <f t="shared" si="742"/>
        <v>100</v>
      </c>
      <c r="CK49" s="27">
        <f t="shared" si="742"/>
        <v>100.00000000000001</v>
      </c>
      <c r="CL49" s="24">
        <f t="shared" si="742"/>
        <v>100</v>
      </c>
      <c r="CM49" s="27">
        <f t="shared" si="742"/>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s="1" customFormat="1" x14ac:dyDescent="0.25">
      <c r="B50" s="1" t="s">
        <v>15</v>
      </c>
      <c r="C50" s="2">
        <v>0</v>
      </c>
      <c r="D50" s="2">
        <v>0</v>
      </c>
      <c r="E50" s="2">
        <v>27</v>
      </c>
      <c r="F50" s="2">
        <v>0</v>
      </c>
      <c r="G50" s="2">
        <v>45</v>
      </c>
      <c r="H50" s="2">
        <v>4</v>
      </c>
      <c r="I50" s="2">
        <v>5</v>
      </c>
      <c r="J50" s="2">
        <v>1</v>
      </c>
      <c r="K50" s="3">
        <v>3</v>
      </c>
      <c r="L50" s="3">
        <v>1</v>
      </c>
      <c r="M50" s="3">
        <v>0</v>
      </c>
      <c r="N50" s="3">
        <v>0</v>
      </c>
      <c r="O50" s="3">
        <v>0</v>
      </c>
      <c r="P50" s="3">
        <v>0</v>
      </c>
      <c r="Q50" s="3">
        <v>0</v>
      </c>
      <c r="R50" s="3">
        <v>0</v>
      </c>
      <c r="S50" s="1">
        <v>86</v>
      </c>
      <c r="V50" s="1">
        <v>128</v>
      </c>
      <c r="W50" s="3">
        <f>P37</f>
        <v>0</v>
      </c>
      <c r="X50" s="3">
        <f>P38</f>
        <v>0</v>
      </c>
      <c r="Y50" s="3">
        <f>P39</f>
        <v>38</v>
      </c>
      <c r="Z50" s="3">
        <f>P40</f>
        <v>0</v>
      </c>
      <c r="AA50" s="3">
        <f>P41</f>
        <v>0</v>
      </c>
      <c r="AB50" s="3">
        <f>P42</f>
        <v>0</v>
      </c>
      <c r="AC50" s="3">
        <f>P43</f>
        <v>0</v>
      </c>
      <c r="AD50" s="3">
        <f>P44</f>
        <v>0</v>
      </c>
      <c r="AE50" s="3">
        <f>P45</f>
        <v>0</v>
      </c>
      <c r="AF50" s="3">
        <f>P46</f>
        <v>0</v>
      </c>
      <c r="AG50" s="3">
        <f>P47</f>
        <v>0</v>
      </c>
      <c r="AH50" s="3">
        <f>P48</f>
        <v>0</v>
      </c>
      <c r="AI50" s="3">
        <f>P49</f>
        <v>0</v>
      </c>
      <c r="AJ50" s="3">
        <f>P50</f>
        <v>0</v>
      </c>
      <c r="AK50" s="3">
        <f>P51</f>
        <v>0</v>
      </c>
      <c r="AL50" s="3">
        <f>P52</f>
        <v>0</v>
      </c>
      <c r="AM50" s="3">
        <f>P53</f>
        <v>0</v>
      </c>
      <c r="AN50" s="3">
        <f>P54</f>
        <v>0</v>
      </c>
      <c r="AO50" s="3">
        <f>P55</f>
        <v>0</v>
      </c>
      <c r="AP50" s="1">
        <f>P56</f>
        <v>0</v>
      </c>
      <c r="AQ50" s="3">
        <f>P57</f>
        <v>0</v>
      </c>
      <c r="AT50" s="1">
        <v>128</v>
      </c>
      <c r="AU50" s="27">
        <f t="shared" ref="AU50:BO50" si="743">PRODUCT(W50*100*1/W53)</f>
        <v>0</v>
      </c>
      <c r="AV50" s="27">
        <f t="shared" si="743"/>
        <v>0</v>
      </c>
      <c r="AW50" s="27">
        <f t="shared" si="743"/>
        <v>16.521739130434781</v>
      </c>
      <c r="AX50" s="27">
        <f t="shared" si="743"/>
        <v>0</v>
      </c>
      <c r="AY50" s="27">
        <f t="shared" si="743"/>
        <v>0</v>
      </c>
      <c r="AZ50" s="27">
        <f t="shared" si="743"/>
        <v>0</v>
      </c>
      <c r="BA50" s="27">
        <f t="shared" si="743"/>
        <v>0</v>
      </c>
      <c r="BB50" s="27">
        <f t="shared" si="743"/>
        <v>0</v>
      </c>
      <c r="BC50" s="27">
        <f t="shared" si="743"/>
        <v>0</v>
      </c>
      <c r="BD50" s="27">
        <f t="shared" si="743"/>
        <v>0</v>
      </c>
      <c r="BE50" s="27">
        <f t="shared" si="743"/>
        <v>0</v>
      </c>
      <c r="BF50" s="27">
        <f t="shared" si="743"/>
        <v>0</v>
      </c>
      <c r="BG50" s="27">
        <f t="shared" si="743"/>
        <v>0</v>
      </c>
      <c r="BH50" s="27">
        <f t="shared" si="743"/>
        <v>0</v>
      </c>
      <c r="BI50" s="27">
        <f t="shared" si="743"/>
        <v>0</v>
      </c>
      <c r="BJ50" s="27">
        <f t="shared" si="743"/>
        <v>0</v>
      </c>
      <c r="BK50" s="27">
        <f t="shared" si="743"/>
        <v>0</v>
      </c>
      <c r="BL50" s="27">
        <f t="shared" si="743"/>
        <v>0</v>
      </c>
      <c r="BM50" s="27">
        <f t="shared" si="743"/>
        <v>0</v>
      </c>
      <c r="BN50" s="24">
        <f t="shared" si="743"/>
        <v>0</v>
      </c>
      <c r="BO50" s="27">
        <f t="shared" si="743"/>
        <v>0</v>
      </c>
      <c r="BR50" s="1">
        <v>128</v>
      </c>
      <c r="BS50" s="27">
        <f t="shared" ref="BS50:CM50" si="744">AU37+AU38+AU39+AU40+AU41+AU42+AU43+AU44+AU45+AU46+AU47+AU48+AU49+AU50</f>
        <v>100</v>
      </c>
      <c r="BT50" s="27">
        <f t="shared" si="744"/>
        <v>99.999999999999986</v>
      </c>
      <c r="BU50" s="27">
        <f t="shared" si="744"/>
        <v>99.999999999999986</v>
      </c>
      <c r="BV50" s="27">
        <f t="shared" si="744"/>
        <v>100</v>
      </c>
      <c r="BW50" s="27">
        <f t="shared" si="744"/>
        <v>100</v>
      </c>
      <c r="BX50" s="27">
        <f t="shared" si="744"/>
        <v>99.999999999999986</v>
      </c>
      <c r="BY50" s="27">
        <f t="shared" si="744"/>
        <v>100.00000000000001</v>
      </c>
      <c r="BZ50" s="27">
        <f t="shared" si="744"/>
        <v>100</v>
      </c>
      <c r="CA50" s="27">
        <f t="shared" si="744"/>
        <v>100</v>
      </c>
      <c r="CB50" s="27">
        <f t="shared" si="744"/>
        <v>100</v>
      </c>
      <c r="CC50" s="27">
        <f t="shared" si="744"/>
        <v>100</v>
      </c>
      <c r="CD50" s="27">
        <f t="shared" si="744"/>
        <v>100.00000000000001</v>
      </c>
      <c r="CE50" s="27">
        <f t="shared" si="744"/>
        <v>100</v>
      </c>
      <c r="CF50" s="27">
        <f t="shared" si="744"/>
        <v>100</v>
      </c>
      <c r="CG50" s="27">
        <f t="shared" si="744"/>
        <v>100</v>
      </c>
      <c r="CH50" s="27">
        <f t="shared" si="744"/>
        <v>99.999999999999986</v>
      </c>
      <c r="CI50" s="27">
        <f t="shared" si="744"/>
        <v>100</v>
      </c>
      <c r="CJ50" s="27">
        <f t="shared" si="744"/>
        <v>100</v>
      </c>
      <c r="CK50" s="27">
        <f t="shared" si="744"/>
        <v>100.00000000000001</v>
      </c>
      <c r="CL50" s="24">
        <f t="shared" si="744"/>
        <v>100</v>
      </c>
      <c r="CM50" s="27">
        <f t="shared" si="744"/>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s="1" customFormat="1" x14ac:dyDescent="0.25">
      <c r="B51" s="1" t="s">
        <v>16</v>
      </c>
      <c r="C51" s="2">
        <v>0</v>
      </c>
      <c r="D51" s="2">
        <v>0</v>
      </c>
      <c r="E51" s="2">
        <v>0</v>
      </c>
      <c r="F51" s="2">
        <v>0</v>
      </c>
      <c r="G51" s="2">
        <v>0</v>
      </c>
      <c r="H51" s="2">
        <v>158</v>
      </c>
      <c r="I51" s="2">
        <v>0</v>
      </c>
      <c r="J51" s="2">
        <v>38</v>
      </c>
      <c r="K51" s="2">
        <v>13</v>
      </c>
      <c r="L51" s="2">
        <v>9</v>
      </c>
      <c r="M51" s="2">
        <v>8</v>
      </c>
      <c r="N51" s="2">
        <v>2</v>
      </c>
      <c r="O51" s="3">
        <v>2</v>
      </c>
      <c r="P51" s="3">
        <v>0</v>
      </c>
      <c r="Q51" s="3">
        <v>0</v>
      </c>
      <c r="R51" s="3">
        <v>0</v>
      </c>
      <c r="S51" s="1">
        <v>230</v>
      </c>
      <c r="V51" s="1">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0</v>
      </c>
      <c r="AL51" s="3">
        <f>Q52</f>
        <v>0</v>
      </c>
      <c r="AM51" s="3">
        <f>Q53</f>
        <v>0</v>
      </c>
      <c r="AN51" s="3">
        <f>Q54</f>
        <v>0</v>
      </c>
      <c r="AO51" s="3">
        <f>Q55</f>
        <v>0</v>
      </c>
      <c r="AP51" s="1">
        <f>Q56</f>
        <v>0</v>
      </c>
      <c r="AQ51" s="3">
        <f>Q57</f>
        <v>0</v>
      </c>
      <c r="AT51" s="1">
        <v>256</v>
      </c>
      <c r="AU51" s="27">
        <f t="shared" ref="AU51:BO51" si="745">PRODUCT(W51*100*1/W53)</f>
        <v>0</v>
      </c>
      <c r="AV51" s="27">
        <f t="shared" si="745"/>
        <v>0</v>
      </c>
      <c r="AW51" s="27">
        <f t="shared" si="745"/>
        <v>0</v>
      </c>
      <c r="AX51" s="27">
        <f t="shared" si="745"/>
        <v>0</v>
      </c>
      <c r="AY51" s="27">
        <f t="shared" si="745"/>
        <v>0</v>
      </c>
      <c r="AZ51" s="27">
        <f t="shared" si="745"/>
        <v>0</v>
      </c>
      <c r="BA51" s="27">
        <f t="shared" si="745"/>
        <v>0</v>
      </c>
      <c r="BB51" s="27">
        <f t="shared" si="745"/>
        <v>0</v>
      </c>
      <c r="BC51" s="27">
        <f t="shared" si="745"/>
        <v>0</v>
      </c>
      <c r="BD51" s="27">
        <f t="shared" si="745"/>
        <v>0</v>
      </c>
      <c r="BE51" s="27">
        <f t="shared" si="745"/>
        <v>0</v>
      </c>
      <c r="BF51" s="27">
        <f t="shared" si="745"/>
        <v>0</v>
      </c>
      <c r="BG51" s="27">
        <f t="shared" si="745"/>
        <v>0</v>
      </c>
      <c r="BH51" s="27">
        <f t="shared" si="745"/>
        <v>0</v>
      </c>
      <c r="BI51" s="27">
        <f t="shared" si="745"/>
        <v>0</v>
      </c>
      <c r="BJ51" s="27">
        <f t="shared" si="745"/>
        <v>0</v>
      </c>
      <c r="BK51" s="27">
        <f t="shared" si="745"/>
        <v>0</v>
      </c>
      <c r="BL51" s="27">
        <f t="shared" si="745"/>
        <v>0</v>
      </c>
      <c r="BM51" s="27">
        <f t="shared" si="745"/>
        <v>0</v>
      </c>
      <c r="BN51" s="24">
        <f t="shared" si="745"/>
        <v>0</v>
      </c>
      <c r="BO51" s="27">
        <f t="shared" si="745"/>
        <v>0</v>
      </c>
      <c r="BR51" s="1">
        <v>256</v>
      </c>
      <c r="BS51" s="27">
        <f t="shared" ref="BS51:CM51" si="746">AU37+AU38+AU39+AU40+AU41+AU42+AU43+AU44+AU45+AU46+AU47+AU48+AU49+AU50+AU51</f>
        <v>100</v>
      </c>
      <c r="BT51" s="27">
        <f t="shared" si="746"/>
        <v>99.999999999999986</v>
      </c>
      <c r="BU51" s="27">
        <f t="shared" si="746"/>
        <v>99.999999999999986</v>
      </c>
      <c r="BV51" s="27">
        <f t="shared" si="746"/>
        <v>100</v>
      </c>
      <c r="BW51" s="27">
        <f t="shared" si="746"/>
        <v>100</v>
      </c>
      <c r="BX51" s="27">
        <f t="shared" si="746"/>
        <v>99.999999999999986</v>
      </c>
      <c r="BY51" s="27">
        <f t="shared" si="746"/>
        <v>100.00000000000001</v>
      </c>
      <c r="BZ51" s="27">
        <f t="shared" si="746"/>
        <v>100</v>
      </c>
      <c r="CA51" s="27">
        <f t="shared" si="746"/>
        <v>100</v>
      </c>
      <c r="CB51" s="27">
        <f t="shared" si="746"/>
        <v>100</v>
      </c>
      <c r="CC51" s="27">
        <f t="shared" si="746"/>
        <v>100</v>
      </c>
      <c r="CD51" s="27">
        <f t="shared" si="746"/>
        <v>100.00000000000001</v>
      </c>
      <c r="CE51" s="27">
        <f t="shared" si="746"/>
        <v>100</v>
      </c>
      <c r="CF51" s="27">
        <f t="shared" si="746"/>
        <v>100</v>
      </c>
      <c r="CG51" s="27">
        <f t="shared" si="746"/>
        <v>100</v>
      </c>
      <c r="CH51" s="27">
        <f t="shared" si="746"/>
        <v>99.999999999999986</v>
      </c>
      <c r="CI51" s="27">
        <f t="shared" si="746"/>
        <v>100</v>
      </c>
      <c r="CJ51" s="27">
        <f t="shared" si="746"/>
        <v>100</v>
      </c>
      <c r="CK51" s="27">
        <f t="shared" si="746"/>
        <v>100.00000000000001</v>
      </c>
      <c r="CL51" s="24">
        <f t="shared" si="746"/>
        <v>100</v>
      </c>
      <c r="CM51" s="27">
        <f t="shared" si="746"/>
        <v>100</v>
      </c>
      <c r="CN51" s="7"/>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s="1" customFormat="1" x14ac:dyDescent="0.25">
      <c r="B52" s="1" t="s">
        <v>17</v>
      </c>
      <c r="C52" s="2">
        <v>0</v>
      </c>
      <c r="D52" s="2">
        <v>0</v>
      </c>
      <c r="E52" s="2">
        <v>137</v>
      </c>
      <c r="F52" s="2">
        <v>0</v>
      </c>
      <c r="G52" s="2">
        <v>21</v>
      </c>
      <c r="H52" s="2">
        <v>5</v>
      </c>
      <c r="I52" s="2">
        <v>2</v>
      </c>
      <c r="J52" s="2">
        <v>3</v>
      </c>
      <c r="K52" s="4">
        <v>2</v>
      </c>
      <c r="L52" s="3">
        <v>3</v>
      </c>
      <c r="M52" s="3">
        <v>2</v>
      </c>
      <c r="N52" s="3">
        <v>55</v>
      </c>
      <c r="O52" s="3">
        <v>0</v>
      </c>
      <c r="P52" s="3">
        <v>0</v>
      </c>
      <c r="Q52" s="3">
        <v>0</v>
      </c>
      <c r="R52" s="3">
        <v>0</v>
      </c>
      <c r="S52" s="1">
        <v>230</v>
      </c>
      <c r="V52" s="1">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1">
        <f>R56</f>
        <v>0</v>
      </c>
      <c r="AQ52" s="3">
        <f>R57</f>
        <v>0</v>
      </c>
      <c r="AT52" s="1">
        <v>512</v>
      </c>
      <c r="AU52" s="27">
        <f t="shared" ref="AU52:BO52" si="747">PRODUCT(W52*100*1/W53)</f>
        <v>0</v>
      </c>
      <c r="AV52" s="27">
        <f t="shared" si="747"/>
        <v>0</v>
      </c>
      <c r="AW52" s="27">
        <f t="shared" si="747"/>
        <v>0</v>
      </c>
      <c r="AX52" s="27">
        <f t="shared" si="747"/>
        <v>0</v>
      </c>
      <c r="AY52" s="27">
        <f t="shared" si="747"/>
        <v>0</v>
      </c>
      <c r="AZ52" s="27">
        <f t="shared" si="747"/>
        <v>0</v>
      </c>
      <c r="BA52" s="27">
        <f t="shared" si="747"/>
        <v>0</v>
      </c>
      <c r="BB52" s="27">
        <f t="shared" si="747"/>
        <v>0</v>
      </c>
      <c r="BC52" s="27">
        <f t="shared" si="747"/>
        <v>0</v>
      </c>
      <c r="BD52" s="27">
        <f t="shared" si="747"/>
        <v>0</v>
      </c>
      <c r="BE52" s="27">
        <f t="shared" si="747"/>
        <v>0</v>
      </c>
      <c r="BF52" s="27">
        <f t="shared" si="747"/>
        <v>0</v>
      </c>
      <c r="BG52" s="27">
        <f t="shared" si="747"/>
        <v>0</v>
      </c>
      <c r="BH52" s="27">
        <f t="shared" si="747"/>
        <v>0</v>
      </c>
      <c r="BI52" s="27">
        <f t="shared" si="747"/>
        <v>0</v>
      </c>
      <c r="BJ52" s="27">
        <f t="shared" si="747"/>
        <v>0</v>
      </c>
      <c r="BK52" s="27">
        <f t="shared" si="747"/>
        <v>0</v>
      </c>
      <c r="BL52" s="27">
        <f t="shared" si="747"/>
        <v>0</v>
      </c>
      <c r="BM52" s="27">
        <f t="shared" si="747"/>
        <v>0</v>
      </c>
      <c r="BN52" s="24">
        <f t="shared" si="747"/>
        <v>0</v>
      </c>
      <c r="BO52" s="27">
        <f t="shared" si="747"/>
        <v>0</v>
      </c>
      <c r="BR52" s="1">
        <v>512</v>
      </c>
      <c r="BS52" s="27">
        <f t="shared" ref="BS52:CM52" si="748">AU37+AU38+AU39+AU40+AU41+AU42+AU43+AU44+AU45+AU46+AU47+AU48+AU49+AU50+AU51+AU52</f>
        <v>100</v>
      </c>
      <c r="BT52" s="27">
        <f t="shared" si="748"/>
        <v>99.999999999999986</v>
      </c>
      <c r="BU52" s="27">
        <f t="shared" si="748"/>
        <v>99.999999999999986</v>
      </c>
      <c r="BV52" s="27">
        <f t="shared" si="748"/>
        <v>100</v>
      </c>
      <c r="BW52" s="27">
        <f t="shared" si="748"/>
        <v>100</v>
      </c>
      <c r="BX52" s="27">
        <f t="shared" si="748"/>
        <v>99.999999999999986</v>
      </c>
      <c r="BY52" s="27">
        <f t="shared" si="748"/>
        <v>100.00000000000001</v>
      </c>
      <c r="BZ52" s="27">
        <f t="shared" si="748"/>
        <v>100</v>
      </c>
      <c r="CA52" s="27">
        <f t="shared" si="748"/>
        <v>100</v>
      </c>
      <c r="CB52" s="27">
        <f t="shared" si="748"/>
        <v>100</v>
      </c>
      <c r="CC52" s="27">
        <f t="shared" si="748"/>
        <v>100</v>
      </c>
      <c r="CD52" s="27">
        <f t="shared" si="748"/>
        <v>100.00000000000001</v>
      </c>
      <c r="CE52" s="27">
        <f t="shared" si="748"/>
        <v>100</v>
      </c>
      <c r="CF52" s="27">
        <f t="shared" si="748"/>
        <v>100</v>
      </c>
      <c r="CG52" s="27">
        <f t="shared" si="748"/>
        <v>100</v>
      </c>
      <c r="CH52" s="27">
        <f t="shared" si="748"/>
        <v>99.999999999999986</v>
      </c>
      <c r="CI52" s="27">
        <f t="shared" si="748"/>
        <v>100</v>
      </c>
      <c r="CJ52" s="27">
        <f t="shared" si="748"/>
        <v>100</v>
      </c>
      <c r="CK52" s="27">
        <f t="shared" si="748"/>
        <v>100.00000000000001</v>
      </c>
      <c r="CL52" s="24">
        <f t="shared" si="748"/>
        <v>100</v>
      </c>
      <c r="CM52" s="27">
        <f t="shared" si="748"/>
        <v>100</v>
      </c>
      <c r="CN52" s="7"/>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s="1" customFormat="1" x14ac:dyDescent="0.25">
      <c r="B53" s="1" t="s">
        <v>18</v>
      </c>
      <c r="C53" s="2">
        <v>0</v>
      </c>
      <c r="D53" s="2">
        <v>173</v>
      </c>
      <c r="E53" s="2">
        <v>9</v>
      </c>
      <c r="F53" s="2">
        <v>7</v>
      </c>
      <c r="G53" s="2">
        <v>23</v>
      </c>
      <c r="H53" s="4">
        <v>4</v>
      </c>
      <c r="I53" s="3">
        <v>0</v>
      </c>
      <c r="J53" s="3">
        <v>0</v>
      </c>
      <c r="K53" s="3">
        <v>2</v>
      </c>
      <c r="L53" s="3">
        <v>12</v>
      </c>
      <c r="M53" s="3">
        <v>0</v>
      </c>
      <c r="N53" s="3">
        <v>0</v>
      </c>
      <c r="O53" s="3">
        <v>0</v>
      </c>
      <c r="P53" s="3">
        <v>0</v>
      </c>
      <c r="Q53" s="3">
        <v>0</v>
      </c>
      <c r="R53" s="3">
        <v>0</v>
      </c>
      <c r="S53" s="1">
        <v>230</v>
      </c>
      <c r="V53" s="1" t="s">
        <v>1</v>
      </c>
      <c r="W53" s="1">
        <f>S37</f>
        <v>230</v>
      </c>
      <c r="X53" s="1">
        <f>S38</f>
        <v>230</v>
      </c>
      <c r="Y53" s="1">
        <f>S39</f>
        <v>230</v>
      </c>
      <c r="Z53" s="1">
        <f>S40</f>
        <v>230</v>
      </c>
      <c r="AA53" s="1">
        <f>S41</f>
        <v>229</v>
      </c>
      <c r="AB53" s="1">
        <f>S42</f>
        <v>230</v>
      </c>
      <c r="AC53" s="1">
        <f>S43</f>
        <v>230</v>
      </c>
      <c r="AD53" s="1">
        <f>S44</f>
        <v>230</v>
      </c>
      <c r="AE53" s="1">
        <f>S45</f>
        <v>230</v>
      </c>
      <c r="AF53" s="1">
        <f>S46</f>
        <v>230</v>
      </c>
      <c r="AG53" s="1">
        <f>S47</f>
        <v>229</v>
      </c>
      <c r="AH53" s="1">
        <f>S48</f>
        <v>229</v>
      </c>
      <c r="AI53" s="1">
        <f>S49</f>
        <v>230</v>
      </c>
      <c r="AJ53" s="1">
        <f>S50</f>
        <v>86</v>
      </c>
      <c r="AK53" s="1">
        <f>S51</f>
        <v>230</v>
      </c>
      <c r="AL53" s="1">
        <f>S52</f>
        <v>230</v>
      </c>
      <c r="AM53" s="1">
        <f>S53</f>
        <v>230</v>
      </c>
      <c r="AN53" s="1">
        <f>S54</f>
        <v>230</v>
      </c>
      <c r="AO53" s="1">
        <f>S55</f>
        <v>230</v>
      </c>
      <c r="AP53" s="1">
        <f>S56</f>
        <v>230</v>
      </c>
      <c r="AQ53" s="1">
        <f>S57</f>
        <v>228</v>
      </c>
      <c r="AT53" s="1" t="s">
        <v>36</v>
      </c>
      <c r="AU53" s="24">
        <f t="shared" ref="AU53:BO53" si="749">SUM(AU37:AU52)</f>
        <v>100</v>
      </c>
      <c r="AV53" s="24">
        <f t="shared" si="749"/>
        <v>99.999999999999986</v>
      </c>
      <c r="AW53" s="24">
        <f t="shared" si="749"/>
        <v>99.999999999999986</v>
      </c>
      <c r="AX53" s="24">
        <f t="shared" si="749"/>
        <v>100</v>
      </c>
      <c r="AY53" s="24">
        <f t="shared" si="749"/>
        <v>100</v>
      </c>
      <c r="AZ53" s="24">
        <f t="shared" si="749"/>
        <v>99.999999999999986</v>
      </c>
      <c r="BA53" s="24">
        <f t="shared" si="749"/>
        <v>100.00000000000001</v>
      </c>
      <c r="BB53" s="24">
        <f t="shared" si="749"/>
        <v>100</v>
      </c>
      <c r="BC53" s="24">
        <f t="shared" si="749"/>
        <v>100</v>
      </c>
      <c r="BD53" s="24">
        <f t="shared" si="749"/>
        <v>100</v>
      </c>
      <c r="BE53" s="24">
        <f t="shared" si="749"/>
        <v>100</v>
      </c>
      <c r="BF53" s="24">
        <f t="shared" si="749"/>
        <v>100.00000000000001</v>
      </c>
      <c r="BG53" s="24">
        <f t="shared" si="749"/>
        <v>100</v>
      </c>
      <c r="BH53" s="24">
        <f t="shared" si="749"/>
        <v>100</v>
      </c>
      <c r="BI53" s="24">
        <f t="shared" si="749"/>
        <v>100</v>
      </c>
      <c r="BJ53" s="24">
        <f t="shared" si="749"/>
        <v>99.999999999999986</v>
      </c>
      <c r="BK53" s="24">
        <f t="shared" si="749"/>
        <v>100</v>
      </c>
      <c r="BL53" s="24">
        <f t="shared" si="749"/>
        <v>100</v>
      </c>
      <c r="BM53" s="24">
        <f t="shared" si="749"/>
        <v>100.00000000000001</v>
      </c>
      <c r="BN53" s="24">
        <f t="shared" si="749"/>
        <v>100</v>
      </c>
      <c r="BO53" s="24">
        <f t="shared" si="749"/>
        <v>100</v>
      </c>
      <c r="BS53" s="24"/>
      <c r="BT53" s="24"/>
      <c r="BU53" s="24"/>
      <c r="BV53" s="24"/>
      <c r="BW53" s="24"/>
      <c r="BX53" s="24"/>
      <c r="BY53" s="24"/>
      <c r="BZ53" s="24"/>
      <c r="CA53" s="24"/>
      <c r="CB53" s="24"/>
      <c r="CC53" s="24"/>
      <c r="CD53" s="24"/>
      <c r="CE53" s="24"/>
      <c r="CF53" s="24"/>
      <c r="CG53" s="24"/>
      <c r="CH53" s="24"/>
      <c r="CI53" s="24"/>
      <c r="CJ53" s="24"/>
      <c r="CK53" s="24"/>
      <c r="CL53" s="24"/>
      <c r="CM53" s="24"/>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s="1" customFormat="1" x14ac:dyDescent="0.25">
      <c r="B54" s="1" t="s">
        <v>19</v>
      </c>
      <c r="C54" s="2">
        <v>0</v>
      </c>
      <c r="D54" s="2">
        <v>177</v>
      </c>
      <c r="E54" s="2">
        <v>0</v>
      </c>
      <c r="F54" s="2">
        <v>7</v>
      </c>
      <c r="G54" s="2">
        <v>20</v>
      </c>
      <c r="H54" s="2">
        <v>10</v>
      </c>
      <c r="I54" s="4">
        <v>1</v>
      </c>
      <c r="J54" s="3">
        <v>1</v>
      </c>
      <c r="K54" s="3">
        <v>6</v>
      </c>
      <c r="L54" s="3">
        <v>8</v>
      </c>
      <c r="M54" s="3">
        <v>0</v>
      </c>
      <c r="N54" s="3">
        <v>0</v>
      </c>
      <c r="O54" s="3">
        <v>0</v>
      </c>
      <c r="P54" s="3">
        <v>0</v>
      </c>
      <c r="Q54" s="3">
        <v>0</v>
      </c>
      <c r="R54" s="3">
        <v>0</v>
      </c>
      <c r="S54" s="1">
        <v>230</v>
      </c>
      <c r="AU54" s="24"/>
      <c r="AV54" s="24"/>
      <c r="AW54" s="24"/>
      <c r="AX54" s="24"/>
      <c r="AY54" s="24"/>
      <c r="AZ54" s="24"/>
      <c r="BA54" s="24"/>
      <c r="BB54" s="24"/>
      <c r="BC54" s="24"/>
      <c r="BD54" s="24"/>
      <c r="BE54" s="24"/>
      <c r="BF54" s="24"/>
      <c r="BG54" s="24"/>
      <c r="BH54" s="24"/>
      <c r="BI54" s="24"/>
      <c r="BJ54" s="24"/>
      <c r="BK54" s="24"/>
      <c r="BL54" s="24"/>
      <c r="BM54" s="24"/>
      <c r="BN54" s="24"/>
      <c r="BO54" s="24"/>
      <c r="BS54" s="24"/>
      <c r="BT54" s="24"/>
      <c r="BU54" s="24"/>
      <c r="BV54" s="24"/>
      <c r="BW54" s="24"/>
      <c r="BX54" s="24"/>
      <c r="BY54" s="24"/>
      <c r="BZ54" s="24"/>
      <c r="CA54" s="24"/>
      <c r="CB54" s="24"/>
      <c r="CC54" s="24"/>
      <c r="CD54" s="24"/>
      <c r="CE54" s="24"/>
      <c r="CF54" s="24"/>
      <c r="CG54" s="24"/>
      <c r="CH54" s="24"/>
      <c r="CI54" s="24"/>
      <c r="CJ54" s="24"/>
      <c r="CK54" s="24"/>
      <c r="CL54" s="24"/>
      <c r="CM54" s="24"/>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s="1" customFormat="1" x14ac:dyDescent="0.25">
      <c r="B55" s="1" t="s">
        <v>20</v>
      </c>
      <c r="C55" s="2">
        <v>0</v>
      </c>
      <c r="D55" s="2">
        <v>12</v>
      </c>
      <c r="E55" s="2">
        <v>128</v>
      </c>
      <c r="F55" s="2">
        <v>41</v>
      </c>
      <c r="G55" s="2">
        <v>9</v>
      </c>
      <c r="H55" s="3">
        <v>18</v>
      </c>
      <c r="I55" s="3">
        <v>8</v>
      </c>
      <c r="J55" s="3">
        <v>0</v>
      </c>
      <c r="K55" s="3">
        <v>1</v>
      </c>
      <c r="L55" s="3">
        <v>13</v>
      </c>
      <c r="M55" s="3">
        <v>0</v>
      </c>
      <c r="N55" s="3">
        <v>0</v>
      </c>
      <c r="O55" s="3">
        <v>0</v>
      </c>
      <c r="P55" s="3">
        <v>0</v>
      </c>
      <c r="Q55" s="3">
        <v>0</v>
      </c>
      <c r="R55" s="3">
        <v>0</v>
      </c>
      <c r="S55" s="1">
        <v>230</v>
      </c>
      <c r="AU55" s="24"/>
      <c r="AV55" s="24"/>
      <c r="AW55" s="24"/>
      <c r="AX55" s="24"/>
      <c r="AY55" s="24"/>
      <c r="AZ55" s="24"/>
      <c r="BA55" s="24"/>
      <c r="BB55" s="24"/>
      <c r="BC55" s="24"/>
      <c r="BD55" s="24"/>
      <c r="BE55" s="24"/>
      <c r="BF55" s="24"/>
      <c r="BG55" s="24"/>
      <c r="BH55" s="24"/>
      <c r="BI55" s="24"/>
      <c r="BJ55" s="24"/>
      <c r="BK55" s="24"/>
      <c r="BL55" s="24"/>
      <c r="BM55" s="24"/>
      <c r="BN55" s="24"/>
      <c r="BO55" s="24"/>
      <c r="BS55" s="24"/>
      <c r="BT55" s="24"/>
      <c r="BU55" s="24"/>
      <c r="BV55" s="24"/>
      <c r="BW55" s="24"/>
      <c r="BX55" s="24"/>
      <c r="BY55" s="24"/>
      <c r="BZ55" s="24"/>
      <c r="CA55" s="24"/>
      <c r="CB55" s="24"/>
      <c r="CC55" s="24"/>
      <c r="CD55" s="24"/>
      <c r="CE55" s="24"/>
      <c r="CF55" s="24"/>
      <c r="CG55" s="24"/>
      <c r="CH55" s="24"/>
      <c r="CI55" s="24"/>
      <c r="CJ55" s="24"/>
      <c r="CK55" s="24"/>
      <c r="CL55" s="24"/>
      <c r="CM55" s="24"/>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s="1" customFormat="1" x14ac:dyDescent="0.25">
      <c r="B56" s="1" t="s">
        <v>21</v>
      </c>
      <c r="C56" s="1">
        <v>0</v>
      </c>
      <c r="D56" s="1">
        <v>0</v>
      </c>
      <c r="E56" s="1">
        <v>2</v>
      </c>
      <c r="F56" s="1">
        <v>0</v>
      </c>
      <c r="G56" s="1">
        <v>22</v>
      </c>
      <c r="H56" s="1">
        <v>89</v>
      </c>
      <c r="I56" s="1">
        <v>45</v>
      </c>
      <c r="J56" s="1">
        <v>16</v>
      </c>
      <c r="K56" s="1">
        <v>16</v>
      </c>
      <c r="L56" s="1">
        <v>19</v>
      </c>
      <c r="M56" s="1">
        <v>21</v>
      </c>
      <c r="N56" s="1">
        <v>0</v>
      </c>
      <c r="O56" s="1">
        <v>0</v>
      </c>
      <c r="P56" s="1">
        <v>0</v>
      </c>
      <c r="Q56" s="1">
        <v>0</v>
      </c>
      <c r="R56" s="1">
        <v>0</v>
      </c>
      <c r="S56" s="1">
        <v>230</v>
      </c>
      <c r="AU56" s="24"/>
      <c r="AV56" s="24"/>
      <c r="AW56" s="24"/>
      <c r="AX56" s="24"/>
      <c r="AY56" s="24"/>
      <c r="AZ56" s="24"/>
      <c r="BA56" s="24"/>
      <c r="BB56" s="24"/>
      <c r="BC56" s="24"/>
      <c r="BD56" s="24"/>
      <c r="BE56" s="24"/>
      <c r="BF56" s="24"/>
      <c r="BG56" s="24"/>
      <c r="BH56" s="24"/>
      <c r="BI56" s="24"/>
      <c r="BJ56" s="24"/>
      <c r="BK56" s="24"/>
      <c r="BL56" s="24"/>
      <c r="BM56" s="24"/>
      <c r="BN56" s="24"/>
      <c r="BO56" s="24"/>
      <c r="BS56" s="24"/>
      <c r="BT56" s="24"/>
      <c r="BU56" s="24"/>
      <c r="BV56" s="24"/>
      <c r="BW56" s="24"/>
      <c r="BX56" s="24"/>
      <c r="BY56" s="24"/>
      <c r="BZ56" s="24"/>
      <c r="CA56" s="24"/>
      <c r="CB56" s="24"/>
      <c r="CC56" s="24"/>
      <c r="CD56" s="24"/>
      <c r="CE56" s="24"/>
      <c r="CF56" s="24"/>
      <c r="CG56" s="24"/>
      <c r="CH56" s="24"/>
      <c r="CI56" s="24"/>
      <c r="CJ56" s="24"/>
      <c r="CK56" s="24"/>
      <c r="CL56" s="24"/>
      <c r="CM56" s="24"/>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s="1" customFormat="1" x14ac:dyDescent="0.25">
      <c r="B57" s="1" t="s">
        <v>22</v>
      </c>
      <c r="C57" s="2">
        <v>0</v>
      </c>
      <c r="D57" s="2">
        <v>117</v>
      </c>
      <c r="E57" s="2">
        <v>0</v>
      </c>
      <c r="F57" s="2">
        <v>68</v>
      </c>
      <c r="G57" s="2">
        <v>33</v>
      </c>
      <c r="H57" s="2">
        <v>10</v>
      </c>
      <c r="I57" s="3">
        <v>0</v>
      </c>
      <c r="J57" s="3">
        <v>0</v>
      </c>
      <c r="K57" s="3">
        <v>0</v>
      </c>
      <c r="L57" s="3">
        <v>0</v>
      </c>
      <c r="M57" s="3">
        <v>0</v>
      </c>
      <c r="N57" s="3">
        <v>0</v>
      </c>
      <c r="O57" s="3">
        <v>0</v>
      </c>
      <c r="P57" s="3">
        <v>0</v>
      </c>
      <c r="Q57" s="3">
        <v>0</v>
      </c>
      <c r="R57" s="3">
        <v>0</v>
      </c>
      <c r="S57" s="1">
        <v>228</v>
      </c>
      <c r="AU57" s="24"/>
      <c r="AV57" s="24"/>
      <c r="AW57" s="24"/>
      <c r="AX57" s="24"/>
      <c r="AY57" s="24"/>
      <c r="AZ57" s="24"/>
      <c r="BA57" s="24"/>
      <c r="BB57" s="24"/>
      <c r="BC57" s="24"/>
      <c r="BD57" s="24"/>
      <c r="BE57" s="24"/>
      <c r="BF57" s="24"/>
      <c r="BG57" s="24"/>
      <c r="BH57" s="24"/>
      <c r="BI57" s="24"/>
      <c r="BJ57" s="24"/>
      <c r="BK57" s="24"/>
      <c r="BL57" s="24"/>
      <c r="BM57" s="24"/>
      <c r="BN57" s="24"/>
      <c r="BO57" s="24"/>
      <c r="BS57" s="24"/>
      <c r="BT57" s="24"/>
      <c r="BU57" s="24"/>
      <c r="BV57" s="24"/>
      <c r="BW57" s="24"/>
      <c r="BX57" s="24"/>
      <c r="BY57" s="24"/>
      <c r="BZ57" s="24"/>
      <c r="CA57" s="24"/>
      <c r="CB57" s="24"/>
      <c r="CC57" s="24"/>
      <c r="CD57" s="24"/>
      <c r="CE57" s="24"/>
      <c r="CF57" s="24"/>
      <c r="CG57" s="24"/>
      <c r="CH57" s="24"/>
      <c r="CI57" s="24"/>
      <c r="CJ57" s="24"/>
      <c r="CK57" s="24"/>
      <c r="CL57" s="24"/>
      <c r="CM57" s="24"/>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s="1" customFormat="1" x14ac:dyDescent="0.25">
      <c r="B58" s="1" t="s">
        <v>73</v>
      </c>
      <c r="C58" s="1">
        <v>0</v>
      </c>
      <c r="D58" s="1">
        <v>0</v>
      </c>
      <c r="E58" s="1">
        <v>0</v>
      </c>
      <c r="F58" s="1">
        <v>0</v>
      </c>
      <c r="G58" s="1">
        <v>0</v>
      </c>
      <c r="H58" s="1">
        <v>17</v>
      </c>
      <c r="I58" s="1">
        <v>0</v>
      </c>
      <c r="J58" s="1">
        <v>88</v>
      </c>
      <c r="K58" s="1">
        <v>108</v>
      </c>
      <c r="L58" s="1">
        <v>16</v>
      </c>
      <c r="M58" s="1">
        <v>1</v>
      </c>
      <c r="N58" s="1">
        <v>0</v>
      </c>
      <c r="O58" s="1">
        <v>0</v>
      </c>
      <c r="P58" s="1">
        <v>0</v>
      </c>
      <c r="Q58" s="1">
        <v>0</v>
      </c>
      <c r="R58" s="1">
        <v>0</v>
      </c>
      <c r="S58" s="1">
        <v>230</v>
      </c>
      <c r="AU58" s="24"/>
      <c r="AV58" s="24"/>
      <c r="AW58" s="24"/>
      <c r="AX58" s="24"/>
      <c r="AY58" s="24"/>
      <c r="AZ58" s="24"/>
      <c r="BA58" s="24"/>
      <c r="BB58" s="24"/>
      <c r="BC58" s="24"/>
      <c r="BD58" s="24"/>
      <c r="BE58" s="24"/>
      <c r="BF58" s="24"/>
      <c r="BG58" s="24"/>
      <c r="BH58" s="24"/>
      <c r="BI58" s="24"/>
      <c r="BJ58" s="24"/>
      <c r="BK58" s="24"/>
      <c r="BL58" s="24"/>
      <c r="BM58" s="24"/>
      <c r="BN58" s="24"/>
      <c r="BO58" s="24"/>
      <c r="BS58" s="24"/>
      <c r="BT58" s="24"/>
      <c r="BU58" s="24"/>
      <c r="BV58" s="24"/>
      <c r="BW58" s="24"/>
      <c r="BX58" s="24"/>
      <c r="BY58" s="24"/>
      <c r="BZ58" s="24"/>
      <c r="CA58" s="24"/>
      <c r="CB58" s="24"/>
      <c r="CC58" s="24"/>
      <c r="CD58" s="24"/>
      <c r="CE58" s="24"/>
      <c r="CF58" s="24"/>
      <c r="CG58" s="24"/>
      <c r="CH58" s="24"/>
      <c r="CI58" s="24"/>
      <c r="CJ58" s="24"/>
      <c r="CK58" s="24"/>
      <c r="CL58" s="24"/>
      <c r="CM58" s="24"/>
      <c r="CQ58" s="9"/>
      <c r="CR58" s="9"/>
      <c r="CS58" s="9"/>
      <c r="CT58" s="9"/>
      <c r="CU58" s="9"/>
      <c r="CV58" s="9"/>
      <c r="CW58" s="9"/>
      <c r="CX58" s="9"/>
      <c r="CY58" s="9"/>
      <c r="CZ58" s="9"/>
      <c r="DA58" s="9"/>
      <c r="DB58" s="9"/>
      <c r="DC58" s="9"/>
      <c r="DD58" s="9"/>
      <c r="DE58" s="9"/>
      <c r="DF58" s="9"/>
      <c r="DG58" s="9"/>
      <c r="DH58" s="9"/>
      <c r="DI58" s="9"/>
      <c r="DJ58" s="9"/>
      <c r="DK58" s="9"/>
      <c r="DL58" s="9"/>
      <c r="DM58" s="9"/>
      <c r="DN58" s="9"/>
    </row>
    <row r="59" spans="2:118" s="1" customFormat="1" x14ac:dyDescent="0.25">
      <c r="B59" s="1" t="s">
        <v>78</v>
      </c>
      <c r="C59" s="1">
        <v>0</v>
      </c>
      <c r="D59" s="1">
        <v>22</v>
      </c>
      <c r="E59" s="1">
        <v>0</v>
      </c>
      <c r="F59" s="1">
        <v>71</v>
      </c>
      <c r="G59" s="1">
        <v>22</v>
      </c>
      <c r="H59" s="1">
        <v>21</v>
      </c>
      <c r="I59" s="1">
        <v>29</v>
      </c>
      <c r="J59" s="1">
        <v>19</v>
      </c>
      <c r="K59" s="1">
        <v>10</v>
      </c>
      <c r="L59" s="1">
        <v>16</v>
      </c>
      <c r="M59" s="1">
        <v>16</v>
      </c>
      <c r="N59" s="1">
        <v>0</v>
      </c>
      <c r="O59" s="1">
        <v>0</v>
      </c>
      <c r="P59" s="1">
        <v>0</v>
      </c>
      <c r="Q59" s="1">
        <v>0</v>
      </c>
      <c r="R59" s="1">
        <v>0</v>
      </c>
      <c r="S59" s="1">
        <v>226</v>
      </c>
      <c r="AU59" s="24"/>
      <c r="AV59" s="24"/>
      <c r="AW59" s="24"/>
      <c r="AX59" s="24"/>
      <c r="AY59" s="24"/>
      <c r="AZ59" s="24"/>
      <c r="BA59" s="24"/>
      <c r="BB59" s="24"/>
      <c r="BC59" s="24"/>
      <c r="BD59" s="24"/>
      <c r="BE59" s="24"/>
      <c r="BF59" s="24"/>
      <c r="BG59" s="24"/>
      <c r="BH59" s="24"/>
      <c r="BI59" s="24"/>
      <c r="BJ59" s="24"/>
      <c r="BK59" s="24"/>
      <c r="BL59" s="24"/>
      <c r="BM59" s="24"/>
      <c r="BN59" s="24"/>
      <c r="BO59" s="24"/>
      <c r="BS59" s="24"/>
      <c r="BT59" s="24"/>
      <c r="BU59" s="24"/>
      <c r="BV59" s="24"/>
      <c r="BW59" s="24"/>
      <c r="BX59" s="24"/>
      <c r="BY59" s="24"/>
      <c r="BZ59" s="24"/>
      <c r="CA59" s="24"/>
      <c r="CB59" s="24"/>
      <c r="CC59" s="24"/>
      <c r="CD59" s="24"/>
      <c r="CE59" s="24"/>
      <c r="CF59" s="24"/>
      <c r="CG59" s="24"/>
      <c r="CH59" s="24"/>
      <c r="CI59" s="24"/>
      <c r="CJ59" s="24"/>
      <c r="CK59" s="24"/>
      <c r="CL59" s="24"/>
      <c r="CM59" s="24"/>
      <c r="CQ59" s="9"/>
      <c r="CR59" s="9"/>
      <c r="CS59" s="9"/>
      <c r="CT59" s="9"/>
      <c r="CU59" s="9"/>
      <c r="CV59" s="9"/>
      <c r="CW59" s="9"/>
      <c r="CX59" s="9"/>
      <c r="CY59" s="9"/>
      <c r="CZ59" s="9"/>
      <c r="DA59" s="9"/>
      <c r="DB59" s="9"/>
      <c r="DC59" s="9"/>
      <c r="DD59" s="9"/>
      <c r="DE59" s="9"/>
      <c r="DF59" s="9"/>
      <c r="DG59" s="9"/>
      <c r="DH59" s="9"/>
      <c r="DI59" s="9"/>
      <c r="DJ59" s="9"/>
      <c r="DK59" s="9"/>
      <c r="DL59" s="9"/>
      <c r="DM59" s="9"/>
      <c r="DN59" s="9"/>
    </row>
    <row r="60" spans="2:118" x14ac:dyDescent="0.25">
      <c r="B60" t="s">
        <v>79</v>
      </c>
      <c r="C60">
        <v>0</v>
      </c>
      <c r="D60">
        <v>0</v>
      </c>
      <c r="E60">
        <v>0</v>
      </c>
      <c r="F60">
        <v>215</v>
      </c>
      <c r="G60">
        <v>0</v>
      </c>
      <c r="H60">
        <v>7</v>
      </c>
      <c r="I60">
        <v>1</v>
      </c>
      <c r="J60">
        <v>1</v>
      </c>
      <c r="K60">
        <v>0</v>
      </c>
      <c r="L60">
        <v>1</v>
      </c>
      <c r="M60">
        <v>0</v>
      </c>
      <c r="N60">
        <v>0</v>
      </c>
      <c r="O60">
        <v>0</v>
      </c>
      <c r="P60">
        <v>0</v>
      </c>
      <c r="Q60">
        <v>0</v>
      </c>
      <c r="R60">
        <v>0</v>
      </c>
      <c r="S60">
        <v>225</v>
      </c>
    </row>
    <row r="66" spans="1:118" s="38" customFormat="1" x14ac:dyDescent="0.25">
      <c r="V66" s="38" t="str">
        <f>A67</f>
        <v xml:space="preserve">Klebsiella oxytoca  </v>
      </c>
      <c r="AT66" s="38" t="str">
        <f>A67</f>
        <v xml:space="preserve">Klebsiella oxytoca  </v>
      </c>
      <c r="BR66" s="38" t="str">
        <f>A67</f>
        <v xml:space="preserve">Klebsiella oxytoca  </v>
      </c>
    </row>
    <row r="67" spans="1:118" s="38" customFormat="1" ht="18.75" x14ac:dyDescent="0.25">
      <c r="A67" s="38" t="s">
        <v>105</v>
      </c>
      <c r="B67" s="38" t="s">
        <v>0</v>
      </c>
      <c r="C67" s="38">
        <v>1.5625E-2</v>
      </c>
      <c r="D67" s="38">
        <v>3.125E-2</v>
      </c>
      <c r="E67" s="38">
        <v>6.25E-2</v>
      </c>
      <c r="F67" s="38">
        <v>0.125</v>
      </c>
      <c r="G67" s="38">
        <v>0.25</v>
      </c>
      <c r="H67" s="38">
        <v>0.5</v>
      </c>
      <c r="I67" s="38">
        <v>1</v>
      </c>
      <c r="J67" s="38">
        <v>2</v>
      </c>
      <c r="K67" s="38">
        <v>4</v>
      </c>
      <c r="L67" s="38">
        <v>8</v>
      </c>
      <c r="M67" s="38">
        <v>16</v>
      </c>
      <c r="N67" s="38">
        <v>32</v>
      </c>
      <c r="O67" s="38">
        <v>64</v>
      </c>
      <c r="P67" s="38">
        <v>128</v>
      </c>
      <c r="Q67" s="38">
        <v>256</v>
      </c>
      <c r="R67" s="38">
        <v>512</v>
      </c>
      <c r="S67" s="38" t="s">
        <v>1</v>
      </c>
      <c r="V67" s="38" t="s">
        <v>0</v>
      </c>
      <c r="W67" s="38" t="str">
        <f>B68</f>
        <v>Ampicillin</v>
      </c>
      <c r="X67" s="38" t="str">
        <f>B69</f>
        <v>Ampicillin/ Sulbactam</v>
      </c>
      <c r="Y67" s="38" t="str">
        <f>B70</f>
        <v>Piperacillin</v>
      </c>
      <c r="Z67" s="38" t="str">
        <f>B71</f>
        <v>Piperacillin/ Tazobactam</v>
      </c>
      <c r="AA67" s="38" t="str">
        <f>B72</f>
        <v>Aztreonam</v>
      </c>
      <c r="AB67" s="38" t="str">
        <f>B73</f>
        <v>Cefotaxim</v>
      </c>
      <c r="AC67" s="38" t="str">
        <f>B74</f>
        <v>Ceftazidim</v>
      </c>
      <c r="AD67" s="38" t="str">
        <f>B75</f>
        <v>Cefuroxim</v>
      </c>
      <c r="AE67" s="38" t="str">
        <f>B76</f>
        <v>Imipenem</v>
      </c>
      <c r="AF67" s="38" t="str">
        <f>B77</f>
        <v>Meropenem</v>
      </c>
      <c r="AG67" s="38" t="str">
        <f>B78</f>
        <v>Colistin</v>
      </c>
      <c r="AH67" s="38" t="str">
        <f>B79</f>
        <v>Amikacin</v>
      </c>
      <c r="AI67" s="38" t="str">
        <f>B80</f>
        <v>Gentamicin</v>
      </c>
      <c r="AJ67" s="38" t="str">
        <f>B81</f>
        <v>Tobramycin</v>
      </c>
      <c r="AK67" s="38" t="str">
        <f>B82</f>
        <v>Fosfomycin</v>
      </c>
      <c r="AL67" s="38" t="str">
        <f>B83</f>
        <v>Cotrimoxazol</v>
      </c>
      <c r="AM67" s="38" t="str">
        <f>B84</f>
        <v>Ciprofloxacin</v>
      </c>
      <c r="AN67" s="38" t="str">
        <f>B85</f>
        <v>Levofloxacin</v>
      </c>
      <c r="AO67" s="38" t="str">
        <f>B86</f>
        <v>Moxifloxacin</v>
      </c>
      <c r="AP67" s="38" t="str">
        <f>B87</f>
        <v>Doxycyclin</v>
      </c>
      <c r="AQ67" s="38" t="str">
        <f>B88</f>
        <v>Tigecyclin</v>
      </c>
      <c r="AT67" s="38" t="s">
        <v>0</v>
      </c>
      <c r="AU67" s="24" t="str">
        <f t="shared" ref="AU67" si="750">W67</f>
        <v>Ampicillin</v>
      </c>
      <c r="AV67" s="24" t="str">
        <f t="shared" ref="AV67" si="751">X67</f>
        <v>Ampicillin/ Sulbactam</v>
      </c>
      <c r="AW67" s="24" t="str">
        <f t="shared" ref="AW67" si="752">Y67</f>
        <v>Piperacillin</v>
      </c>
      <c r="AX67" s="24" t="str">
        <f t="shared" ref="AX67" si="753">Z67</f>
        <v>Piperacillin/ Tazobactam</v>
      </c>
      <c r="AY67" s="24" t="str">
        <f t="shared" ref="AY67" si="754">AA67</f>
        <v>Aztreonam</v>
      </c>
      <c r="AZ67" s="24" t="str">
        <f t="shared" ref="AZ67" si="755">AB67</f>
        <v>Cefotaxim</v>
      </c>
      <c r="BA67" s="24" t="str">
        <f t="shared" ref="BA67" si="756">AC67</f>
        <v>Ceftazidim</v>
      </c>
      <c r="BB67" s="24" t="str">
        <f t="shared" ref="BB67" si="757">AD67</f>
        <v>Cefuroxim</v>
      </c>
      <c r="BC67" s="24" t="str">
        <f t="shared" ref="BC67" si="758">AE67</f>
        <v>Imipenem</v>
      </c>
      <c r="BD67" s="24" t="str">
        <f t="shared" ref="BD67" si="759">AF67</f>
        <v>Meropenem</v>
      </c>
      <c r="BE67" s="24" t="str">
        <f t="shared" ref="BE67" si="760">AG67</f>
        <v>Colistin</v>
      </c>
      <c r="BF67" s="24" t="str">
        <f t="shared" ref="BF67" si="761">AH67</f>
        <v>Amikacin</v>
      </c>
      <c r="BG67" s="24" t="str">
        <f t="shared" ref="BG67" si="762">AI67</f>
        <v>Gentamicin</v>
      </c>
      <c r="BH67" s="24" t="str">
        <f t="shared" ref="BH67" si="763">AJ67</f>
        <v>Tobramycin</v>
      </c>
      <c r="BI67" s="24" t="str">
        <f t="shared" ref="BI67" si="764">AK67</f>
        <v>Fosfomycin</v>
      </c>
      <c r="BJ67" s="24" t="str">
        <f t="shared" ref="BJ67" si="765">AL67</f>
        <v>Cotrimoxazol</v>
      </c>
      <c r="BK67" s="24" t="str">
        <f t="shared" ref="BK67" si="766">AM67</f>
        <v>Ciprofloxacin</v>
      </c>
      <c r="BL67" s="24" t="str">
        <f t="shared" ref="BL67" si="767">AN67</f>
        <v>Levofloxacin</v>
      </c>
      <c r="BM67" s="24" t="str">
        <f t="shared" ref="BM67" si="768">AO67</f>
        <v>Moxifloxacin</v>
      </c>
      <c r="BN67" s="24" t="str">
        <f t="shared" ref="BN67" si="769">AP67</f>
        <v>Doxycyclin</v>
      </c>
      <c r="BO67" s="24" t="str">
        <f t="shared" ref="BO67" si="770">AQ67</f>
        <v>Tigecyclin</v>
      </c>
      <c r="BR67" s="38" t="s">
        <v>0</v>
      </c>
      <c r="BS67" s="38" t="str">
        <f t="shared" ref="BS67" si="771">W67</f>
        <v>Ampicillin</v>
      </c>
      <c r="BT67" s="38" t="str">
        <f t="shared" ref="BT67" si="772">X67</f>
        <v>Ampicillin/ Sulbactam</v>
      </c>
      <c r="BU67" s="38" t="str">
        <f t="shared" ref="BU67" si="773">Y67</f>
        <v>Piperacillin</v>
      </c>
      <c r="BV67" s="38" t="str">
        <f t="shared" ref="BV67" si="774">Z67</f>
        <v>Piperacillin/ Tazobactam</v>
      </c>
      <c r="BW67" s="38" t="str">
        <f t="shared" ref="BW67" si="775">AA67</f>
        <v>Aztreonam</v>
      </c>
      <c r="BX67" s="38" t="str">
        <f t="shared" ref="BX67" si="776">AB67</f>
        <v>Cefotaxim</v>
      </c>
      <c r="BY67" s="38" t="str">
        <f t="shared" ref="BY67" si="777">AC67</f>
        <v>Ceftazidim</v>
      </c>
      <c r="BZ67" s="38" t="str">
        <f t="shared" ref="BZ67" si="778">AD67</f>
        <v>Cefuroxim</v>
      </c>
      <c r="CA67" s="38" t="str">
        <f t="shared" ref="CA67" si="779">AE67</f>
        <v>Imipenem</v>
      </c>
      <c r="CB67" s="38" t="str">
        <f t="shared" ref="CB67" si="780">AF67</f>
        <v>Meropenem</v>
      </c>
      <c r="CC67" s="38" t="str">
        <f t="shared" ref="CC67" si="781">AG67</f>
        <v>Colistin</v>
      </c>
      <c r="CD67" s="38" t="str">
        <f t="shared" ref="CD67" si="782">AH67</f>
        <v>Amikacin</v>
      </c>
      <c r="CE67" s="38" t="str">
        <f t="shared" ref="CE67" si="783">AI67</f>
        <v>Gentamicin</v>
      </c>
      <c r="CF67" s="38" t="str">
        <f t="shared" ref="CF67" si="784">AJ67</f>
        <v>Tobramycin</v>
      </c>
      <c r="CG67" s="38" t="str">
        <f t="shared" ref="CG67" si="785">AK67</f>
        <v>Fosfomycin</v>
      </c>
      <c r="CH67" s="38" t="str">
        <f t="shared" ref="CH67" si="786">AL67</f>
        <v>Cotrimoxazol</v>
      </c>
      <c r="CI67" s="38" t="str">
        <f t="shared" ref="CI67" si="787">AM67</f>
        <v>Ciprofloxacin</v>
      </c>
      <c r="CJ67" s="38" t="str">
        <f t="shared" ref="CJ67" si="788">AN67</f>
        <v>Levofloxacin</v>
      </c>
      <c r="CK67" s="38" t="str">
        <f t="shared" ref="CK67" si="789">AO67</f>
        <v>Moxifloxacin</v>
      </c>
      <c r="CL67" s="38" t="str">
        <f t="shared" ref="CL67" si="790">AP67</f>
        <v>Doxycyclin</v>
      </c>
      <c r="CM67" s="38" t="str">
        <f t="shared" ref="CM67" si="791">AQ67</f>
        <v>Tigecyclin</v>
      </c>
      <c r="CQ67" s="10"/>
      <c r="CR67" s="11" t="s">
        <v>37</v>
      </c>
      <c r="CS67" s="11" t="s">
        <v>42</v>
      </c>
      <c r="CT67" s="11" t="s">
        <v>43</v>
      </c>
      <c r="CU67" s="11" t="s">
        <v>44</v>
      </c>
      <c r="CV67" s="11" t="s">
        <v>45</v>
      </c>
      <c r="CW67" s="11" t="s">
        <v>46</v>
      </c>
      <c r="CX67" s="11" t="s">
        <v>47</v>
      </c>
      <c r="CY67" s="11" t="s">
        <v>60</v>
      </c>
      <c r="CZ67" s="11" t="s">
        <v>48</v>
      </c>
      <c r="DA67" s="11" t="s">
        <v>49</v>
      </c>
      <c r="DB67" s="11" t="s">
        <v>50</v>
      </c>
      <c r="DC67" s="11" t="s">
        <v>51</v>
      </c>
      <c r="DD67" s="11" t="s">
        <v>52</v>
      </c>
      <c r="DE67" s="11" t="s">
        <v>53</v>
      </c>
      <c r="DF67" s="11" t="s">
        <v>54</v>
      </c>
      <c r="DG67" s="11" t="s">
        <v>55</v>
      </c>
      <c r="DH67" s="11" t="s">
        <v>56</v>
      </c>
      <c r="DI67" s="11" t="s">
        <v>57</v>
      </c>
      <c r="DJ67" s="11" t="s">
        <v>58</v>
      </c>
      <c r="DK67" s="11" t="s">
        <v>59</v>
      </c>
      <c r="DL67" s="11" t="s">
        <v>61</v>
      </c>
      <c r="DM67" s="9"/>
      <c r="DN67" s="9"/>
    </row>
    <row r="68" spans="1:118" s="38" customFormat="1" ht="18.75" x14ac:dyDescent="0.25">
      <c r="B68" s="38" t="s">
        <v>2</v>
      </c>
      <c r="C68" s="2">
        <v>0</v>
      </c>
      <c r="D68" s="2">
        <v>0</v>
      </c>
      <c r="E68" s="2">
        <v>0</v>
      </c>
      <c r="F68" s="2">
        <v>0</v>
      </c>
      <c r="G68" s="2">
        <v>0</v>
      </c>
      <c r="H68" s="2">
        <v>0</v>
      </c>
      <c r="I68" s="2">
        <v>0</v>
      </c>
      <c r="J68" s="2">
        <v>0</v>
      </c>
      <c r="K68" s="2">
        <v>1</v>
      </c>
      <c r="L68" s="2">
        <v>4</v>
      </c>
      <c r="M68" s="3">
        <v>15</v>
      </c>
      <c r="N68" s="3">
        <v>21</v>
      </c>
      <c r="O68" s="3">
        <v>15</v>
      </c>
      <c r="P68" s="3">
        <v>0</v>
      </c>
      <c r="Q68" s="3">
        <v>0</v>
      </c>
      <c r="R68" s="3">
        <v>0</v>
      </c>
      <c r="S68" s="38">
        <v>56</v>
      </c>
      <c r="V68" s="38">
        <v>1.5625E-2</v>
      </c>
      <c r="W68" s="2">
        <f>C68</f>
        <v>0</v>
      </c>
      <c r="X68" s="2">
        <f>C69</f>
        <v>0</v>
      </c>
      <c r="Y68" s="2">
        <f>C70</f>
        <v>0</v>
      </c>
      <c r="Z68" s="2">
        <f>C71</f>
        <v>0</v>
      </c>
      <c r="AA68" s="2">
        <f>C72</f>
        <v>0</v>
      </c>
      <c r="AB68" s="2">
        <f>C73</f>
        <v>0</v>
      </c>
      <c r="AC68" s="2">
        <f>C74</f>
        <v>0</v>
      </c>
      <c r="AD68" s="4">
        <f>C75</f>
        <v>0</v>
      </c>
      <c r="AE68" s="2">
        <f>C76</f>
        <v>0</v>
      </c>
      <c r="AF68" s="2">
        <f>C77</f>
        <v>0</v>
      </c>
      <c r="AG68" s="2">
        <f>C78</f>
        <v>0</v>
      </c>
      <c r="AH68" s="2">
        <f>C79</f>
        <v>0</v>
      </c>
      <c r="AI68" s="2">
        <f>C80</f>
        <v>0</v>
      </c>
      <c r="AJ68" s="2">
        <f>C81</f>
        <v>0</v>
      </c>
      <c r="AK68" s="2">
        <f>C82</f>
        <v>0</v>
      </c>
      <c r="AL68" s="2">
        <f>C83</f>
        <v>0</v>
      </c>
      <c r="AM68" s="2">
        <f>C84</f>
        <v>0</v>
      </c>
      <c r="AN68" s="2">
        <f>C85</f>
        <v>0</v>
      </c>
      <c r="AO68" s="2">
        <f>C86</f>
        <v>0</v>
      </c>
      <c r="AP68" s="38">
        <f>C87</f>
        <v>0</v>
      </c>
      <c r="AQ68" s="43">
        <f>C88</f>
        <v>0</v>
      </c>
      <c r="AT68" s="38">
        <v>1.4999999999999999E-2</v>
      </c>
      <c r="AU68" s="25">
        <f t="shared" ref="AU68" si="792">PRODUCT(W68*100*1/W84)</f>
        <v>0</v>
      </c>
      <c r="AV68" s="25">
        <f t="shared" ref="AV68" si="793">PRODUCT(X68*100*1/X84)</f>
        <v>0</v>
      </c>
      <c r="AW68" s="25">
        <f t="shared" ref="AW68" si="794">PRODUCT(Y68*100*1/Y84)</f>
        <v>0</v>
      </c>
      <c r="AX68" s="25">
        <f t="shared" ref="AX68" si="795">PRODUCT(Z68*100*1/Z84)</f>
        <v>0</v>
      </c>
      <c r="AY68" s="25">
        <f t="shared" ref="AY68" si="796">PRODUCT(AA68*100*1/AA84)</f>
        <v>0</v>
      </c>
      <c r="AZ68" s="25">
        <f t="shared" ref="AZ68" si="797">PRODUCT(AB68*100*1/AB84)</f>
        <v>0</v>
      </c>
      <c r="BA68" s="25">
        <f t="shared" ref="BA68" si="798">PRODUCT(AC68*100*1/AC84)</f>
        <v>0</v>
      </c>
      <c r="BB68" s="26">
        <f t="shared" ref="BB68" si="799">PRODUCT(AD68*100*1/AD84)</f>
        <v>0</v>
      </c>
      <c r="BC68" s="25">
        <f t="shared" ref="BC68" si="800">PRODUCT(AE68*100*1/AE84)</f>
        <v>0</v>
      </c>
      <c r="BD68" s="25">
        <f t="shared" ref="BD68" si="801">PRODUCT(AF68*100*1/AF84)</f>
        <v>0</v>
      </c>
      <c r="BE68" s="25">
        <f t="shared" ref="BE68" si="802">PRODUCT(AG68*100*1/AG84)</f>
        <v>0</v>
      </c>
      <c r="BF68" s="25">
        <f t="shared" ref="BF68" si="803">PRODUCT(AH68*100*1/AH84)</f>
        <v>0</v>
      </c>
      <c r="BG68" s="25">
        <f t="shared" ref="BG68" si="804">PRODUCT(AI68*100*1/AI84)</f>
        <v>0</v>
      </c>
      <c r="BH68" s="25">
        <f t="shared" ref="BH68" si="805">PRODUCT(AJ68*100*1/AJ84)</f>
        <v>0</v>
      </c>
      <c r="BI68" s="25">
        <f t="shared" ref="BI68" si="806">PRODUCT(AK68*100*1/AK84)</f>
        <v>0</v>
      </c>
      <c r="BJ68" s="25">
        <f t="shared" ref="BJ68" si="807">PRODUCT(AL68*100*1/AL84)</f>
        <v>0</v>
      </c>
      <c r="BK68" s="25">
        <f t="shared" ref="BK68" si="808">PRODUCT(AM68*100*1/AM84)</f>
        <v>0</v>
      </c>
      <c r="BL68" s="25">
        <f t="shared" ref="BL68" si="809">PRODUCT(AN68*100*1/AN84)</f>
        <v>0</v>
      </c>
      <c r="BM68" s="25">
        <f t="shared" ref="BM68" si="810">PRODUCT(AO68*100*1/AO84)</f>
        <v>0</v>
      </c>
      <c r="BN68" s="24">
        <f t="shared" ref="BN68" si="811">PRODUCT(AP68*100*1/AP84)</f>
        <v>0</v>
      </c>
      <c r="BO68" s="39">
        <f t="shared" ref="BO68" si="812">PRODUCT(AQ68*100*1/AQ84)</f>
        <v>0</v>
      </c>
      <c r="BR68" s="38">
        <v>1.4999999999999999E-2</v>
      </c>
      <c r="BS68" s="25">
        <f t="shared" ref="BS68" si="813">AU68</f>
        <v>0</v>
      </c>
      <c r="BT68" s="25">
        <f t="shared" ref="BT68" si="814">AV68</f>
        <v>0</v>
      </c>
      <c r="BU68" s="25">
        <f t="shared" ref="BU68" si="815">AW68</f>
        <v>0</v>
      </c>
      <c r="BV68" s="25">
        <f t="shared" ref="BV68" si="816">AX68</f>
        <v>0</v>
      </c>
      <c r="BW68" s="25">
        <f t="shared" ref="BW68" si="817">AY68</f>
        <v>0</v>
      </c>
      <c r="BX68" s="25">
        <f t="shared" ref="BX68" si="818">AZ68</f>
        <v>0</v>
      </c>
      <c r="BY68" s="25">
        <f t="shared" ref="BY68" si="819">BA68</f>
        <v>0</v>
      </c>
      <c r="BZ68" s="26">
        <f t="shared" ref="BZ68" si="820">BB68</f>
        <v>0</v>
      </c>
      <c r="CA68" s="25">
        <f t="shared" ref="CA68" si="821">BC68</f>
        <v>0</v>
      </c>
      <c r="CB68" s="25">
        <f t="shared" ref="CB68" si="822">BD68</f>
        <v>0</v>
      </c>
      <c r="CC68" s="25">
        <f t="shared" ref="CC68" si="823">BE68</f>
        <v>0</v>
      </c>
      <c r="CD68" s="25">
        <f t="shared" ref="CD68" si="824">BF68</f>
        <v>0</v>
      </c>
      <c r="CE68" s="25">
        <f t="shared" ref="CE68" si="825">BG68</f>
        <v>0</v>
      </c>
      <c r="CF68" s="25">
        <f t="shared" ref="CF68" si="826">BH68</f>
        <v>0</v>
      </c>
      <c r="CG68" s="25">
        <f t="shared" ref="CG68" si="827">BI68</f>
        <v>0</v>
      </c>
      <c r="CH68" s="25">
        <f t="shared" ref="CH68" si="828">BJ68</f>
        <v>0</v>
      </c>
      <c r="CI68" s="25">
        <f t="shared" ref="CI68" si="829">BK68</f>
        <v>0</v>
      </c>
      <c r="CJ68" s="25">
        <f t="shared" ref="CJ68" si="830">BL68</f>
        <v>0</v>
      </c>
      <c r="CK68" s="25">
        <f t="shared" ref="CK68" si="831">BM68</f>
        <v>0</v>
      </c>
      <c r="CL68" s="24">
        <f t="shared" ref="CL68" si="832">BN68</f>
        <v>0</v>
      </c>
      <c r="CM68" s="39">
        <f t="shared" ref="CM68" si="833">BO68</f>
        <v>0</v>
      </c>
      <c r="CN68" s="5"/>
      <c r="CQ68" s="11" t="s">
        <v>38</v>
      </c>
      <c r="CR68" s="15">
        <f>S68</f>
        <v>56</v>
      </c>
      <c r="CS68" s="15">
        <f>S69</f>
        <v>56</v>
      </c>
      <c r="CT68" s="15">
        <f>S70</f>
        <v>56</v>
      </c>
      <c r="CU68" s="15">
        <f>S71</f>
        <v>56</v>
      </c>
      <c r="CV68" s="15">
        <f>S72</f>
        <v>56</v>
      </c>
      <c r="CW68" s="15">
        <f>S73</f>
        <v>56</v>
      </c>
      <c r="CX68" s="15">
        <f>S74</f>
        <v>56</v>
      </c>
      <c r="CY68" s="15">
        <f>S75</f>
        <v>56</v>
      </c>
      <c r="CZ68" s="15">
        <f>S76</f>
        <v>56</v>
      </c>
      <c r="DA68" s="15">
        <f>S77</f>
        <v>56</v>
      </c>
      <c r="DB68" s="15">
        <f>S78</f>
        <v>56</v>
      </c>
      <c r="DC68" s="15">
        <f>S79</f>
        <v>56</v>
      </c>
      <c r="DD68" s="15">
        <f>S80</f>
        <v>56</v>
      </c>
      <c r="DE68" s="15">
        <f>S81</f>
        <v>22</v>
      </c>
      <c r="DF68" s="15">
        <f>S82</f>
        <v>56</v>
      </c>
      <c r="DG68" s="15">
        <f>S83</f>
        <v>56</v>
      </c>
      <c r="DH68" s="15">
        <f>S84</f>
        <v>56</v>
      </c>
      <c r="DI68" s="15">
        <f>S85</f>
        <v>56</v>
      </c>
      <c r="DJ68" s="15">
        <f>S86</f>
        <v>56</v>
      </c>
      <c r="DK68" s="15">
        <f>S87</f>
        <v>56</v>
      </c>
      <c r="DL68" s="15">
        <f>S88</f>
        <v>56</v>
      </c>
      <c r="DM68" s="9"/>
      <c r="DN68" s="9"/>
    </row>
    <row r="69" spans="1:118" s="38" customFormat="1" ht="18.75" x14ac:dyDescent="0.25">
      <c r="B69" s="38" t="s">
        <v>3</v>
      </c>
      <c r="C69" s="2">
        <v>0</v>
      </c>
      <c r="D69" s="2">
        <v>0</v>
      </c>
      <c r="E69" s="2">
        <v>0</v>
      </c>
      <c r="F69" s="2">
        <v>1</v>
      </c>
      <c r="G69" s="2">
        <v>0</v>
      </c>
      <c r="H69" s="2">
        <v>5</v>
      </c>
      <c r="I69" s="2">
        <v>9</v>
      </c>
      <c r="J69" s="2">
        <v>17</v>
      </c>
      <c r="K69" s="2">
        <v>14</v>
      </c>
      <c r="L69" s="2">
        <v>4</v>
      </c>
      <c r="M69" s="3">
        <v>3</v>
      </c>
      <c r="N69" s="3">
        <v>1</v>
      </c>
      <c r="O69" s="3">
        <v>2</v>
      </c>
      <c r="P69" s="3">
        <v>0</v>
      </c>
      <c r="Q69" s="3">
        <v>0</v>
      </c>
      <c r="R69" s="3">
        <v>0</v>
      </c>
      <c r="S69" s="38">
        <v>56</v>
      </c>
      <c r="V69" s="38">
        <v>3.125E-2</v>
      </c>
      <c r="W69" s="2">
        <f>D68</f>
        <v>0</v>
      </c>
      <c r="X69" s="2">
        <f>D69</f>
        <v>0</v>
      </c>
      <c r="Y69" s="2">
        <f>D70</f>
        <v>0</v>
      </c>
      <c r="Z69" s="2">
        <f>D71</f>
        <v>0</v>
      </c>
      <c r="AA69" s="2">
        <f>D72</f>
        <v>0</v>
      </c>
      <c r="AB69" s="2">
        <f>D73</f>
        <v>45</v>
      </c>
      <c r="AC69" s="2">
        <f>D74</f>
        <v>0</v>
      </c>
      <c r="AD69" s="4">
        <f>D75</f>
        <v>0</v>
      </c>
      <c r="AE69" s="2">
        <f>D76</f>
        <v>0</v>
      </c>
      <c r="AF69" s="2">
        <f>D77</f>
        <v>0</v>
      </c>
      <c r="AG69" s="2">
        <f>D78</f>
        <v>0</v>
      </c>
      <c r="AH69" s="2">
        <f>D79</f>
        <v>0</v>
      </c>
      <c r="AI69" s="2">
        <f>D80</f>
        <v>0</v>
      </c>
      <c r="AJ69" s="2">
        <f>D81</f>
        <v>0</v>
      </c>
      <c r="AK69" s="2">
        <f>D82</f>
        <v>0</v>
      </c>
      <c r="AL69" s="2">
        <f>D83</f>
        <v>0</v>
      </c>
      <c r="AM69" s="2">
        <f>D84</f>
        <v>43</v>
      </c>
      <c r="AN69" s="2">
        <f>D85</f>
        <v>48</v>
      </c>
      <c r="AO69" s="2">
        <f>D86</f>
        <v>1</v>
      </c>
      <c r="AP69" s="38">
        <f>D87</f>
        <v>0</v>
      </c>
      <c r="AQ69" s="43">
        <f>D88</f>
        <v>12</v>
      </c>
      <c r="AT69" s="38">
        <v>3.1E-2</v>
      </c>
      <c r="AU69" s="25">
        <f t="shared" ref="AU69" si="834">PRODUCT(W69*100*1/W84)</f>
        <v>0</v>
      </c>
      <c r="AV69" s="25">
        <f t="shared" ref="AV69" si="835">PRODUCT(X69*100*1/X84)</f>
        <v>0</v>
      </c>
      <c r="AW69" s="25">
        <f t="shared" ref="AW69" si="836">PRODUCT(Y69*100*1/Y84)</f>
        <v>0</v>
      </c>
      <c r="AX69" s="25">
        <f t="shared" ref="AX69" si="837">PRODUCT(Z69*100*1/Z84)</f>
        <v>0</v>
      </c>
      <c r="AY69" s="25">
        <f t="shared" ref="AY69" si="838">PRODUCT(AA69*100*1/AA84)</f>
        <v>0</v>
      </c>
      <c r="AZ69" s="25">
        <f t="shared" ref="AZ69" si="839">PRODUCT(AB69*100*1/AB84)</f>
        <v>80.357142857142861</v>
      </c>
      <c r="BA69" s="25">
        <f t="shared" ref="BA69" si="840">PRODUCT(AC69*100*1/AC84)</f>
        <v>0</v>
      </c>
      <c r="BB69" s="26">
        <f t="shared" ref="BB69" si="841">PRODUCT(AD69*100*1/AD84)</f>
        <v>0</v>
      </c>
      <c r="BC69" s="25">
        <f t="shared" ref="BC69" si="842">PRODUCT(AE69*100*1/AE84)</f>
        <v>0</v>
      </c>
      <c r="BD69" s="25">
        <f t="shared" ref="BD69" si="843">PRODUCT(AF69*100*1/AF84)</f>
        <v>0</v>
      </c>
      <c r="BE69" s="25">
        <f t="shared" ref="BE69" si="844">PRODUCT(AG69*100*1/AG84)</f>
        <v>0</v>
      </c>
      <c r="BF69" s="25">
        <f t="shared" ref="BF69" si="845">PRODUCT(AH69*100*1/AH84)</f>
        <v>0</v>
      </c>
      <c r="BG69" s="25">
        <f t="shared" ref="BG69" si="846">PRODUCT(AI69*100*1/AI84)</f>
        <v>0</v>
      </c>
      <c r="BH69" s="25">
        <f t="shared" ref="BH69" si="847">PRODUCT(AJ69*100*1/AJ84)</f>
        <v>0</v>
      </c>
      <c r="BI69" s="25">
        <f t="shared" ref="BI69" si="848">PRODUCT(AK69*100*1/AK84)</f>
        <v>0</v>
      </c>
      <c r="BJ69" s="25">
        <f t="shared" ref="BJ69" si="849">PRODUCT(AL69*100*1/AL84)</f>
        <v>0</v>
      </c>
      <c r="BK69" s="25">
        <f t="shared" ref="BK69" si="850">PRODUCT(AM69*100*1/AM84)</f>
        <v>76.785714285714292</v>
      </c>
      <c r="BL69" s="25">
        <f t="shared" ref="BL69" si="851">PRODUCT(AN69*100*1/AN84)</f>
        <v>85.714285714285708</v>
      </c>
      <c r="BM69" s="25">
        <f t="shared" ref="BM69" si="852">PRODUCT(AO69*100*1/AO84)</f>
        <v>1.7857142857142858</v>
      </c>
      <c r="BN69" s="24">
        <f t="shared" ref="BN69" si="853">PRODUCT(AP69*100*1/AP84)</f>
        <v>0</v>
      </c>
      <c r="BO69" s="39">
        <f t="shared" ref="BO69" si="854">PRODUCT(AQ69*100*1/AQ84)</f>
        <v>21.428571428571427</v>
      </c>
      <c r="BR69" s="38">
        <v>3.1E-2</v>
      </c>
      <c r="BS69" s="25">
        <f t="shared" ref="BS69" si="855">AU68+AU69</f>
        <v>0</v>
      </c>
      <c r="BT69" s="25">
        <f t="shared" ref="BT69" si="856">AV68+AV69</f>
        <v>0</v>
      </c>
      <c r="BU69" s="25">
        <f t="shared" ref="BU69" si="857">AW68+AW69</f>
        <v>0</v>
      </c>
      <c r="BV69" s="25">
        <f t="shared" ref="BV69" si="858">AX68+AX69</f>
        <v>0</v>
      </c>
      <c r="BW69" s="25">
        <f t="shared" ref="BW69" si="859">AY68+AY69</f>
        <v>0</v>
      </c>
      <c r="BX69" s="25">
        <f t="shared" ref="BX69" si="860">AZ68+AZ69</f>
        <v>80.357142857142861</v>
      </c>
      <c r="BY69" s="25">
        <f t="shared" ref="BY69" si="861">BA68+BA69</f>
        <v>0</v>
      </c>
      <c r="BZ69" s="26">
        <f t="shared" ref="BZ69" si="862">BB68+BB69</f>
        <v>0</v>
      </c>
      <c r="CA69" s="25">
        <f t="shared" ref="CA69" si="863">BC68+BC69</f>
        <v>0</v>
      </c>
      <c r="CB69" s="25">
        <f t="shared" ref="CB69" si="864">BD68+BD69</f>
        <v>0</v>
      </c>
      <c r="CC69" s="25">
        <f t="shared" ref="CC69" si="865">BE68+BE69</f>
        <v>0</v>
      </c>
      <c r="CD69" s="25">
        <f t="shared" ref="CD69" si="866">BF68+BF69</f>
        <v>0</v>
      </c>
      <c r="CE69" s="25">
        <f t="shared" ref="CE69" si="867">BG68+BG69</f>
        <v>0</v>
      </c>
      <c r="CF69" s="25">
        <f t="shared" ref="CF69" si="868">BH68+BH69</f>
        <v>0</v>
      </c>
      <c r="CG69" s="25">
        <f t="shared" ref="CG69" si="869">BI68+BI69</f>
        <v>0</v>
      </c>
      <c r="CH69" s="25">
        <f t="shared" ref="CH69" si="870">BJ68+BJ69</f>
        <v>0</v>
      </c>
      <c r="CI69" s="25">
        <f t="shared" ref="CI69" si="871">BK68+BK69</f>
        <v>76.785714285714292</v>
      </c>
      <c r="CJ69" s="25">
        <f t="shared" ref="CJ69" si="872">BL68+BL69</f>
        <v>85.714285714285708</v>
      </c>
      <c r="CK69" s="25">
        <f t="shared" ref="CK69" si="873">BM68+BM69</f>
        <v>1.7857142857142858</v>
      </c>
      <c r="CL69" s="24">
        <f t="shared" ref="CL69" si="874">BN68+BN69</f>
        <v>0</v>
      </c>
      <c r="CM69" s="39">
        <f t="shared" ref="CM69" si="875">BO68+BO69</f>
        <v>21.428571428571427</v>
      </c>
      <c r="CN69" s="5"/>
      <c r="CQ69" s="11" t="s">
        <v>39</v>
      </c>
      <c r="CR69" s="12">
        <f>BS77</f>
        <v>8.9285714285714288</v>
      </c>
      <c r="CS69" s="12">
        <f>BT77</f>
        <v>89.285714285714278</v>
      </c>
      <c r="CT69" s="12">
        <f>BU77</f>
        <v>85.714285714285722</v>
      </c>
      <c r="CU69" s="12">
        <f>BV77</f>
        <v>98.214285714285722</v>
      </c>
      <c r="CV69" s="12">
        <f>BW74</f>
        <v>92.857142857142861</v>
      </c>
      <c r="CW69" s="12">
        <f>BX74</f>
        <v>92.857142857142861</v>
      </c>
      <c r="CX69" s="12">
        <f>BY74</f>
        <v>91.071428571428569</v>
      </c>
      <c r="CY69" s="12">
        <f>BZ77</f>
        <v>89.285714285714278</v>
      </c>
      <c r="CZ69" s="12">
        <f>CA75</f>
        <v>100</v>
      </c>
      <c r="DA69" s="12">
        <f>CB75</f>
        <v>100</v>
      </c>
      <c r="DB69" s="12">
        <f>CC75</f>
        <v>98.214285714285722</v>
      </c>
      <c r="DC69" s="12">
        <f>CD77</f>
        <v>98.214285714285708</v>
      </c>
      <c r="DD69" s="12">
        <f>CE75</f>
        <v>98.214285714285722</v>
      </c>
      <c r="DE69" s="12">
        <f>CF75</f>
        <v>100</v>
      </c>
      <c r="DF69" s="12">
        <f>CG79</f>
        <v>92.857142857142861</v>
      </c>
      <c r="DG69" s="12">
        <f>CH75</f>
        <v>76.785714285714278</v>
      </c>
      <c r="DH69" s="12">
        <f>CI72</f>
        <v>96.428571428571431</v>
      </c>
      <c r="DI69" s="12">
        <f>CJ73</f>
        <v>100</v>
      </c>
      <c r="DJ69" s="12">
        <f>CK72</f>
        <v>94.642857142857153</v>
      </c>
      <c r="DK69" s="12"/>
      <c r="DL69" s="12"/>
      <c r="DM69" s="9"/>
      <c r="DN69" s="9"/>
    </row>
    <row r="70" spans="1:118" s="38" customFormat="1" ht="18.75" x14ac:dyDescent="0.25">
      <c r="B70" s="38" t="s">
        <v>4</v>
      </c>
      <c r="C70" s="2">
        <v>0</v>
      </c>
      <c r="D70" s="2">
        <v>0</v>
      </c>
      <c r="E70" s="2">
        <v>0</v>
      </c>
      <c r="F70" s="2">
        <v>0</v>
      </c>
      <c r="G70" s="2">
        <v>0</v>
      </c>
      <c r="H70" s="2">
        <v>0</v>
      </c>
      <c r="I70" s="2">
        <v>2</v>
      </c>
      <c r="J70" s="2">
        <v>13</v>
      </c>
      <c r="K70" s="2">
        <v>23</v>
      </c>
      <c r="L70" s="2">
        <v>10</v>
      </c>
      <c r="M70" s="3">
        <v>5</v>
      </c>
      <c r="N70" s="3">
        <v>1</v>
      </c>
      <c r="O70" s="3">
        <v>0</v>
      </c>
      <c r="P70" s="3">
        <v>2</v>
      </c>
      <c r="Q70" s="3">
        <v>0</v>
      </c>
      <c r="R70" s="3">
        <v>0</v>
      </c>
      <c r="S70" s="38">
        <v>56</v>
      </c>
      <c r="V70" s="38">
        <v>6.25E-2</v>
      </c>
      <c r="W70" s="2">
        <f>E68</f>
        <v>0</v>
      </c>
      <c r="X70" s="2">
        <f>E69</f>
        <v>0</v>
      </c>
      <c r="Y70" s="2">
        <f>E70</f>
        <v>0</v>
      </c>
      <c r="Z70" s="2">
        <f>E71</f>
        <v>0</v>
      </c>
      <c r="AA70" s="2">
        <f>E72</f>
        <v>0</v>
      </c>
      <c r="AB70" s="2">
        <f>E73</f>
        <v>0</v>
      </c>
      <c r="AC70" s="2">
        <f>E74</f>
        <v>0</v>
      </c>
      <c r="AD70" s="4">
        <f>E75</f>
        <v>0</v>
      </c>
      <c r="AE70" s="2">
        <f>E76</f>
        <v>28</v>
      </c>
      <c r="AF70" s="2">
        <f>E77</f>
        <v>53</v>
      </c>
      <c r="AG70" s="2">
        <f>E78</f>
        <v>0</v>
      </c>
      <c r="AH70" s="2">
        <f>E79</f>
        <v>0</v>
      </c>
      <c r="AI70" s="2">
        <f>E80</f>
        <v>9</v>
      </c>
      <c r="AJ70" s="2">
        <f>E81</f>
        <v>21</v>
      </c>
      <c r="AK70" s="2">
        <f>E82</f>
        <v>0</v>
      </c>
      <c r="AL70" s="2">
        <f>E83</f>
        <v>37</v>
      </c>
      <c r="AM70" s="2">
        <f>E84</f>
        <v>6</v>
      </c>
      <c r="AN70" s="2">
        <f>E85</f>
        <v>0</v>
      </c>
      <c r="AO70" s="2">
        <f>E86</f>
        <v>16</v>
      </c>
      <c r="AP70" s="38">
        <f>E87</f>
        <v>1</v>
      </c>
      <c r="AQ70" s="43">
        <f>E88</f>
        <v>0</v>
      </c>
      <c r="AT70" s="38">
        <v>6.2E-2</v>
      </c>
      <c r="AU70" s="25">
        <f t="shared" ref="AU70" si="876">PRODUCT(W70*100*1/W84)</f>
        <v>0</v>
      </c>
      <c r="AV70" s="25">
        <f t="shared" ref="AV70" si="877">PRODUCT(X70*100*1/X84)</f>
        <v>0</v>
      </c>
      <c r="AW70" s="25">
        <f t="shared" ref="AW70" si="878">PRODUCT(Y70*100*1/Y84)</f>
        <v>0</v>
      </c>
      <c r="AX70" s="25">
        <f t="shared" ref="AX70" si="879">PRODUCT(Z70*100*1/Z84)</f>
        <v>0</v>
      </c>
      <c r="AY70" s="25">
        <f t="shared" ref="AY70" si="880">PRODUCT(AA70*100*1/AA84)</f>
        <v>0</v>
      </c>
      <c r="AZ70" s="25">
        <f t="shared" ref="AZ70" si="881">PRODUCT(AB70*100*1/AB84)</f>
        <v>0</v>
      </c>
      <c r="BA70" s="25">
        <f t="shared" ref="BA70" si="882">PRODUCT(AC70*100*1/AC84)</f>
        <v>0</v>
      </c>
      <c r="BB70" s="26">
        <f t="shared" ref="BB70" si="883">PRODUCT(AD70*100*1/AD84)</f>
        <v>0</v>
      </c>
      <c r="BC70" s="25">
        <f t="shared" ref="BC70" si="884">PRODUCT(AE70*100*1/AE84)</f>
        <v>50</v>
      </c>
      <c r="BD70" s="25">
        <f t="shared" ref="BD70" si="885">PRODUCT(AF70*100*1/AF84)</f>
        <v>94.642857142857139</v>
      </c>
      <c r="BE70" s="25">
        <f t="shared" ref="BE70" si="886">PRODUCT(AG70*100*1/AG84)</f>
        <v>0</v>
      </c>
      <c r="BF70" s="25">
        <f t="shared" ref="BF70" si="887">PRODUCT(AH70*100*1/AH84)</f>
        <v>0</v>
      </c>
      <c r="BG70" s="25">
        <f t="shared" ref="BG70" si="888">PRODUCT(AI70*100*1/AI84)</f>
        <v>16.071428571428573</v>
      </c>
      <c r="BH70" s="25">
        <f t="shared" ref="BH70" si="889">PRODUCT(AJ70*100*1/AJ84)</f>
        <v>95.454545454545453</v>
      </c>
      <c r="BI70" s="25">
        <f t="shared" ref="BI70" si="890">PRODUCT(AK70*100*1/AK84)</f>
        <v>0</v>
      </c>
      <c r="BJ70" s="25">
        <f t="shared" ref="BJ70" si="891">PRODUCT(AL70*100*1/AL84)</f>
        <v>66.071428571428569</v>
      </c>
      <c r="BK70" s="25">
        <f t="shared" ref="BK70" si="892">PRODUCT(AM70*100*1/AM84)</f>
        <v>10.714285714285714</v>
      </c>
      <c r="BL70" s="25">
        <f t="shared" ref="BL70" si="893">PRODUCT(AN70*100*1/AN84)</f>
        <v>0</v>
      </c>
      <c r="BM70" s="25">
        <f t="shared" ref="BM70" si="894">PRODUCT(AO70*100*1/AO84)</f>
        <v>28.571428571428573</v>
      </c>
      <c r="BN70" s="24">
        <f t="shared" ref="BN70" si="895">PRODUCT(AP70*100*1/AP84)</f>
        <v>1.7857142857142858</v>
      </c>
      <c r="BO70" s="39">
        <f t="shared" ref="BO70" si="896">PRODUCT(AQ70*100*1/AQ84)</f>
        <v>0</v>
      </c>
      <c r="BR70" s="38">
        <v>6.2E-2</v>
      </c>
      <c r="BS70" s="25">
        <f t="shared" ref="BS70" si="897">AU68+AU69+AU70</f>
        <v>0</v>
      </c>
      <c r="BT70" s="25">
        <f t="shared" ref="BT70" si="898">AV68+AV69+AV70</f>
        <v>0</v>
      </c>
      <c r="BU70" s="25">
        <f t="shared" ref="BU70" si="899">AW68+AW69+AW70</f>
        <v>0</v>
      </c>
      <c r="BV70" s="25">
        <f t="shared" ref="BV70" si="900">AX68+AX69+AX70</f>
        <v>0</v>
      </c>
      <c r="BW70" s="25">
        <f t="shared" ref="BW70" si="901">AY68+AY69+AY70</f>
        <v>0</v>
      </c>
      <c r="BX70" s="25">
        <f t="shared" ref="BX70" si="902">AZ68+AZ69+AZ70</f>
        <v>80.357142857142861</v>
      </c>
      <c r="BY70" s="25">
        <f t="shared" ref="BY70" si="903">BA68+BA69+BA70</f>
        <v>0</v>
      </c>
      <c r="BZ70" s="26">
        <f t="shared" ref="BZ70" si="904">BB68+BB69+BB70</f>
        <v>0</v>
      </c>
      <c r="CA70" s="25">
        <f t="shared" ref="CA70" si="905">BC68+BC69+BC70</f>
        <v>50</v>
      </c>
      <c r="CB70" s="25">
        <f t="shared" ref="CB70" si="906">BD68+BD69+BD70</f>
        <v>94.642857142857139</v>
      </c>
      <c r="CC70" s="25">
        <f t="shared" ref="CC70" si="907">BE68+BE69+BE70</f>
        <v>0</v>
      </c>
      <c r="CD70" s="25">
        <f t="shared" ref="CD70" si="908">BF68+BF69+BF70</f>
        <v>0</v>
      </c>
      <c r="CE70" s="25">
        <f t="shared" ref="CE70" si="909">BG68+BG69+BG70</f>
        <v>16.071428571428573</v>
      </c>
      <c r="CF70" s="25">
        <f t="shared" ref="CF70" si="910">BH68+BH69+BH70</f>
        <v>95.454545454545453</v>
      </c>
      <c r="CG70" s="25">
        <f t="shared" ref="CG70" si="911">BI68+BI69+BI70</f>
        <v>0</v>
      </c>
      <c r="CH70" s="25">
        <f t="shared" ref="CH70" si="912">BJ68+BJ69+BJ70</f>
        <v>66.071428571428569</v>
      </c>
      <c r="CI70" s="25">
        <f t="shared" ref="CI70" si="913">BK68+BK69+BK70</f>
        <v>87.5</v>
      </c>
      <c r="CJ70" s="25">
        <f t="shared" ref="CJ70" si="914">BL68+BL69+BL70</f>
        <v>85.714285714285708</v>
      </c>
      <c r="CK70" s="25">
        <f t="shared" ref="CK70" si="915">BM68+BM69+BM70</f>
        <v>30.357142857142858</v>
      </c>
      <c r="CL70" s="24">
        <f t="shared" ref="CL70" si="916">BN68+BN69+BN70</f>
        <v>1.7857142857142858</v>
      </c>
      <c r="CM70" s="39">
        <f t="shared" ref="CM70" si="917">BO68+BO69+BO70</f>
        <v>21.428571428571427</v>
      </c>
      <c r="CN70" s="5"/>
      <c r="CQ70" s="11" t="s">
        <v>40</v>
      </c>
      <c r="CR70" s="12"/>
      <c r="CS70" s="12"/>
      <c r="CT70" s="12"/>
      <c r="CU70" s="12"/>
      <c r="CV70" s="12">
        <f>BW76-BW74</f>
        <v>1.7857142857142918</v>
      </c>
      <c r="CW70" s="12">
        <f>SUM(BX75,-BX74)</f>
        <v>5.3571428571428612</v>
      </c>
      <c r="CX70" s="13">
        <f>SUM(BY75-BY74)</f>
        <v>5.3571428571428612</v>
      </c>
      <c r="CY70" s="12"/>
      <c r="CZ70" s="12">
        <f>CA76-CA75</f>
        <v>0</v>
      </c>
      <c r="DA70" s="12">
        <f>CB77-CB75</f>
        <v>0</v>
      </c>
      <c r="DB70" s="12"/>
      <c r="DC70" s="12"/>
      <c r="DD70" s="12"/>
      <c r="DE70" s="12"/>
      <c r="DF70" s="12"/>
      <c r="DG70" s="12">
        <f>CH76-CH75</f>
        <v>3.5714285714285694</v>
      </c>
      <c r="DH70" s="12">
        <f>CI73-CI72</f>
        <v>1.7857142857142918</v>
      </c>
      <c r="DI70" s="12">
        <f>CJ74-CJ73</f>
        <v>0</v>
      </c>
      <c r="DJ70" s="12"/>
      <c r="DK70" s="12"/>
      <c r="DL70" s="12"/>
      <c r="DM70" s="9"/>
      <c r="DN70" s="9"/>
    </row>
    <row r="71" spans="1:118" s="38" customFormat="1" ht="18.75" x14ac:dyDescent="0.25">
      <c r="B71" s="38" t="s">
        <v>5</v>
      </c>
      <c r="C71" s="2">
        <v>0</v>
      </c>
      <c r="D71" s="2">
        <v>0</v>
      </c>
      <c r="E71" s="2">
        <v>0</v>
      </c>
      <c r="F71" s="2">
        <v>0</v>
      </c>
      <c r="G71" s="2">
        <v>24</v>
      </c>
      <c r="H71" s="2">
        <v>0</v>
      </c>
      <c r="I71" s="2">
        <v>18</v>
      </c>
      <c r="J71" s="2">
        <v>10</v>
      </c>
      <c r="K71" s="2">
        <v>2</v>
      </c>
      <c r="L71" s="2">
        <v>1</v>
      </c>
      <c r="M71" s="3">
        <v>0</v>
      </c>
      <c r="N71" s="3">
        <v>0</v>
      </c>
      <c r="O71" s="3">
        <v>0</v>
      </c>
      <c r="P71" s="3">
        <v>1</v>
      </c>
      <c r="Q71" s="3">
        <v>0</v>
      </c>
      <c r="R71" s="3">
        <v>0</v>
      </c>
      <c r="S71" s="38">
        <v>56</v>
      </c>
      <c r="V71" s="38">
        <v>0.125</v>
      </c>
      <c r="W71" s="2">
        <f>F68</f>
        <v>0</v>
      </c>
      <c r="X71" s="2">
        <f>F69</f>
        <v>1</v>
      </c>
      <c r="Y71" s="2">
        <f>F70</f>
        <v>0</v>
      </c>
      <c r="Z71" s="2">
        <f>F71</f>
        <v>0</v>
      </c>
      <c r="AA71" s="2">
        <f>F72</f>
        <v>49</v>
      </c>
      <c r="AB71" s="2">
        <f>F73</f>
        <v>2</v>
      </c>
      <c r="AC71" s="2">
        <f>F74</f>
        <v>45</v>
      </c>
      <c r="AD71" s="4">
        <f>F75</f>
        <v>0</v>
      </c>
      <c r="AE71" s="2">
        <f>F76</f>
        <v>0</v>
      </c>
      <c r="AF71" s="2">
        <f>F77</f>
        <v>0</v>
      </c>
      <c r="AG71" s="2">
        <f>F78</f>
        <v>2</v>
      </c>
      <c r="AH71" s="2">
        <f>F79</f>
        <v>0</v>
      </c>
      <c r="AI71" s="2">
        <f>F80</f>
        <v>0</v>
      </c>
      <c r="AJ71" s="2">
        <f>F81</f>
        <v>0</v>
      </c>
      <c r="AK71" s="2">
        <f>F82</f>
        <v>0</v>
      </c>
      <c r="AL71" s="2">
        <f>F83</f>
        <v>0</v>
      </c>
      <c r="AM71" s="2">
        <f>F84</f>
        <v>5</v>
      </c>
      <c r="AN71" s="2">
        <f>F85</f>
        <v>7</v>
      </c>
      <c r="AO71" s="2">
        <f>F86</f>
        <v>33</v>
      </c>
      <c r="AP71" s="38">
        <f>F87</f>
        <v>0</v>
      </c>
      <c r="AQ71" s="43">
        <f>F88</f>
        <v>28</v>
      </c>
      <c r="AT71" s="38">
        <v>0.125</v>
      </c>
      <c r="AU71" s="25">
        <f t="shared" ref="AU71" si="918">PRODUCT(W71*100*1/W84)</f>
        <v>0</v>
      </c>
      <c r="AV71" s="25">
        <f t="shared" ref="AV71" si="919">PRODUCT(X71*100*1/X84)</f>
        <v>1.7857142857142858</v>
      </c>
      <c r="AW71" s="25">
        <f t="shared" ref="AW71" si="920">PRODUCT(Y71*100*1/Y84)</f>
        <v>0</v>
      </c>
      <c r="AX71" s="25">
        <f t="shared" ref="AX71" si="921">PRODUCT(Z71*100*1/Z84)</f>
        <v>0</v>
      </c>
      <c r="AY71" s="25">
        <f t="shared" ref="AY71" si="922">PRODUCT(AA71*100*1/AA84)</f>
        <v>87.5</v>
      </c>
      <c r="AZ71" s="25">
        <f t="shared" ref="AZ71" si="923">PRODUCT(AB71*100*1/AB84)</f>
        <v>3.5714285714285716</v>
      </c>
      <c r="BA71" s="25">
        <f t="shared" ref="BA71" si="924">PRODUCT(AC71*100*1/AC84)</f>
        <v>80.357142857142861</v>
      </c>
      <c r="BB71" s="26">
        <f t="shared" ref="BB71" si="925">PRODUCT(AD71*100*1/AD84)</f>
        <v>0</v>
      </c>
      <c r="BC71" s="25">
        <f t="shared" ref="BC71" si="926">PRODUCT(AE71*100*1/AE84)</f>
        <v>0</v>
      </c>
      <c r="BD71" s="25">
        <f t="shared" ref="BD71" si="927">PRODUCT(AF71*100*1/AF84)</f>
        <v>0</v>
      </c>
      <c r="BE71" s="25">
        <f t="shared" ref="BE71" si="928">PRODUCT(AG71*100*1/AG84)</f>
        <v>3.5714285714285716</v>
      </c>
      <c r="BF71" s="25">
        <f t="shared" ref="BF71" si="929">PRODUCT(AH71*100*1/AH84)</f>
        <v>0</v>
      </c>
      <c r="BG71" s="25">
        <f t="shared" ref="BG71" si="930">PRODUCT(AI71*100*1/AI84)</f>
        <v>0</v>
      </c>
      <c r="BH71" s="25">
        <f t="shared" ref="BH71" si="931">PRODUCT(AJ71*100*1/AJ84)</f>
        <v>0</v>
      </c>
      <c r="BI71" s="25">
        <f t="shared" ref="BI71" si="932">PRODUCT(AK71*100*1/AK84)</f>
        <v>0</v>
      </c>
      <c r="BJ71" s="25">
        <f t="shared" ref="BJ71" si="933">PRODUCT(AL71*100*1/AL84)</f>
        <v>0</v>
      </c>
      <c r="BK71" s="25">
        <f t="shared" ref="BK71" si="934">PRODUCT(AM71*100*1/AM84)</f>
        <v>8.9285714285714288</v>
      </c>
      <c r="BL71" s="25">
        <f t="shared" ref="BL71" si="935">PRODUCT(AN71*100*1/AN84)</f>
        <v>12.5</v>
      </c>
      <c r="BM71" s="25">
        <f t="shared" ref="BM71" si="936">PRODUCT(AO71*100*1/AO84)</f>
        <v>58.928571428571431</v>
      </c>
      <c r="BN71" s="24">
        <f t="shared" ref="BN71" si="937">PRODUCT(AP71*100*1/AP84)</f>
        <v>0</v>
      </c>
      <c r="BO71" s="39">
        <f t="shared" ref="BO71" si="938">PRODUCT(AQ71*100*1/AQ84)</f>
        <v>50</v>
      </c>
      <c r="BR71" s="38">
        <v>0.125</v>
      </c>
      <c r="BS71" s="25">
        <f t="shared" ref="BS71" si="939">AU68+AU69+AU70+AU71</f>
        <v>0</v>
      </c>
      <c r="BT71" s="25">
        <f t="shared" ref="BT71" si="940">AV68+AV69+AV70+AV71</f>
        <v>1.7857142857142858</v>
      </c>
      <c r="BU71" s="25">
        <f t="shared" ref="BU71" si="941">AW68+AW69+AW70+AW71</f>
        <v>0</v>
      </c>
      <c r="BV71" s="25">
        <f t="shared" ref="BV71" si="942">AX68+AX69+AX70+AX71</f>
        <v>0</v>
      </c>
      <c r="BW71" s="25">
        <f t="shared" ref="BW71" si="943">AY68+AY69+AY70+AY71</f>
        <v>87.5</v>
      </c>
      <c r="BX71" s="25">
        <f t="shared" ref="BX71" si="944">AZ68+AZ69+AZ70+AZ71</f>
        <v>83.928571428571431</v>
      </c>
      <c r="BY71" s="25">
        <f t="shared" ref="BY71" si="945">BA68+BA69+BA70+BA71</f>
        <v>80.357142857142861</v>
      </c>
      <c r="BZ71" s="26">
        <f t="shared" ref="BZ71" si="946">BB68+BB69+BB70+BB71</f>
        <v>0</v>
      </c>
      <c r="CA71" s="25">
        <f t="shared" ref="CA71" si="947">BC68+BC69+BC70+BC71</f>
        <v>50</v>
      </c>
      <c r="CB71" s="25">
        <f t="shared" ref="CB71" si="948">BD68+BD69+BD70+BD71</f>
        <v>94.642857142857139</v>
      </c>
      <c r="CC71" s="25">
        <f t="shared" ref="CC71" si="949">BE68+BE69+BE70+BE71</f>
        <v>3.5714285714285716</v>
      </c>
      <c r="CD71" s="25">
        <f t="shared" ref="CD71" si="950">BF68+BF69+BF70+BF71</f>
        <v>0</v>
      </c>
      <c r="CE71" s="25">
        <f t="shared" ref="CE71" si="951">BG68+BG69+BG70+BG71</f>
        <v>16.071428571428573</v>
      </c>
      <c r="CF71" s="25">
        <f t="shared" ref="CF71" si="952">BH68+BH69+BH70+BH71</f>
        <v>95.454545454545453</v>
      </c>
      <c r="CG71" s="25">
        <f t="shared" ref="CG71" si="953">BI68+BI69+BI70+BI71</f>
        <v>0</v>
      </c>
      <c r="CH71" s="25">
        <f t="shared" ref="CH71" si="954">BJ68+BJ69+BJ70+BJ71</f>
        <v>66.071428571428569</v>
      </c>
      <c r="CI71" s="25">
        <f t="shared" ref="CI71" si="955">BK68+BK69+BK70+BK71</f>
        <v>96.428571428571431</v>
      </c>
      <c r="CJ71" s="25">
        <f t="shared" ref="CJ71" si="956">BL68+BL69+BL70+BL71</f>
        <v>98.214285714285708</v>
      </c>
      <c r="CK71" s="25">
        <f t="shared" ref="CK71" si="957">BM68+BM69+BM70+BM71</f>
        <v>89.285714285714292</v>
      </c>
      <c r="CL71" s="24">
        <f t="shared" ref="CL71" si="958">BN68+BN69+BN70+BN71</f>
        <v>1.7857142857142858</v>
      </c>
      <c r="CM71" s="39">
        <f t="shared" ref="CM71" si="959">BO68+BO69+BO70+BO71</f>
        <v>71.428571428571431</v>
      </c>
      <c r="CN71" s="5"/>
      <c r="CQ71" s="11" t="s">
        <v>41</v>
      </c>
      <c r="CR71" s="12">
        <f>BS83-CR69</f>
        <v>91.071428571428569</v>
      </c>
      <c r="CS71" s="12">
        <f>BT83-CS69</f>
        <v>10.714285714285722</v>
      </c>
      <c r="CT71" s="12">
        <f>BU83-BU77</f>
        <v>14.285714285714292</v>
      </c>
      <c r="CU71" s="12">
        <f>BV83-BV77</f>
        <v>1.7857142857142918</v>
      </c>
      <c r="CV71" s="12">
        <f>BW83-CV70-CV69</f>
        <v>5.3571428571428612</v>
      </c>
      <c r="CW71" s="12">
        <f>BX83-BX75</f>
        <v>1.7857142857142918</v>
      </c>
      <c r="CX71" s="12">
        <f>BY83-BY75</f>
        <v>3.5714285714285836</v>
      </c>
      <c r="CY71" s="12">
        <f>BZ83-BZ77</f>
        <v>10.714285714285708</v>
      </c>
      <c r="CZ71" s="12">
        <f>CA83-CA76</f>
        <v>0</v>
      </c>
      <c r="DA71" s="12">
        <f>CB83-CB77</f>
        <v>0</v>
      </c>
      <c r="DB71" s="12">
        <f>CC83-CC75</f>
        <v>1.7857142857142918</v>
      </c>
      <c r="DC71" s="12">
        <f>CD83-CD77</f>
        <v>1.7857142857142918</v>
      </c>
      <c r="DD71" s="12">
        <f>CE83-CE75</f>
        <v>1.7857142857142918</v>
      </c>
      <c r="DE71" s="12">
        <f>CF83-CF75</f>
        <v>0</v>
      </c>
      <c r="DF71" s="12">
        <f>CG83-CG79</f>
        <v>7.142857142857153</v>
      </c>
      <c r="DG71" s="12">
        <f>CH83-CH76</f>
        <v>19.642857142857139</v>
      </c>
      <c r="DH71" s="12">
        <f>CI83-CI73</f>
        <v>1.7857142857142918</v>
      </c>
      <c r="DI71" s="12">
        <f>CJ83-CJ74</f>
        <v>0</v>
      </c>
      <c r="DJ71" s="12">
        <f>CK83-CK72</f>
        <v>5.3571428571428754</v>
      </c>
      <c r="DK71" s="12"/>
      <c r="DL71" s="12"/>
      <c r="DM71" s="9"/>
      <c r="DN71" s="9"/>
    </row>
    <row r="72" spans="1:118" s="38" customFormat="1" x14ac:dyDescent="0.25">
      <c r="B72" s="38" t="s">
        <v>6</v>
      </c>
      <c r="C72" s="2">
        <v>0</v>
      </c>
      <c r="D72" s="2">
        <v>0</v>
      </c>
      <c r="E72" s="2">
        <v>0</v>
      </c>
      <c r="F72" s="2">
        <v>49</v>
      </c>
      <c r="G72" s="2">
        <v>0</v>
      </c>
      <c r="H72" s="2">
        <v>3</v>
      </c>
      <c r="I72" s="2">
        <v>0</v>
      </c>
      <c r="J72" s="4">
        <v>1</v>
      </c>
      <c r="K72" s="4">
        <v>0</v>
      </c>
      <c r="L72" s="3">
        <v>2</v>
      </c>
      <c r="M72" s="3">
        <v>0</v>
      </c>
      <c r="N72" s="3">
        <v>1</v>
      </c>
      <c r="O72" s="3">
        <v>0</v>
      </c>
      <c r="P72" s="3">
        <v>0</v>
      </c>
      <c r="Q72" s="3">
        <v>0</v>
      </c>
      <c r="R72" s="3">
        <v>0</v>
      </c>
      <c r="S72" s="38">
        <v>56</v>
      </c>
      <c r="V72" s="38">
        <v>0.25</v>
      </c>
      <c r="W72" s="2">
        <f>G68</f>
        <v>0</v>
      </c>
      <c r="X72" s="2">
        <f>G69</f>
        <v>0</v>
      </c>
      <c r="Y72" s="2">
        <f>G70</f>
        <v>0</v>
      </c>
      <c r="Z72" s="2">
        <f>G71</f>
        <v>24</v>
      </c>
      <c r="AA72" s="2">
        <f>G72</f>
        <v>0</v>
      </c>
      <c r="AB72" s="2">
        <f>G73</f>
        <v>2</v>
      </c>
      <c r="AC72" s="2">
        <f>G74</f>
        <v>0</v>
      </c>
      <c r="AD72" s="4">
        <f>G75</f>
        <v>0</v>
      </c>
      <c r="AE72" s="2">
        <f>G76</f>
        <v>25</v>
      </c>
      <c r="AF72" s="2">
        <f>G77</f>
        <v>1</v>
      </c>
      <c r="AG72" s="2">
        <f>G78</f>
        <v>36</v>
      </c>
      <c r="AH72" s="2">
        <f>G79</f>
        <v>46</v>
      </c>
      <c r="AI72" s="2">
        <f>G80</f>
        <v>40</v>
      </c>
      <c r="AJ72" s="2">
        <f>G81</f>
        <v>0</v>
      </c>
      <c r="AK72" s="2">
        <f>G82</f>
        <v>0</v>
      </c>
      <c r="AL72" s="2">
        <f>G83</f>
        <v>2</v>
      </c>
      <c r="AM72" s="2">
        <f>G84</f>
        <v>0</v>
      </c>
      <c r="AN72" s="2">
        <f>G85</f>
        <v>0</v>
      </c>
      <c r="AO72" s="2">
        <f>G86</f>
        <v>3</v>
      </c>
      <c r="AP72" s="38">
        <f>G87</f>
        <v>3</v>
      </c>
      <c r="AQ72" s="43">
        <f>G88</f>
        <v>13</v>
      </c>
      <c r="AT72" s="38">
        <v>0.25</v>
      </c>
      <c r="AU72" s="25">
        <f t="shared" ref="AU72" si="960">PRODUCT(W72*100*1/W84)</f>
        <v>0</v>
      </c>
      <c r="AV72" s="25">
        <f t="shared" ref="AV72" si="961">PRODUCT(X72*100*1/X84)</f>
        <v>0</v>
      </c>
      <c r="AW72" s="25">
        <f t="shared" ref="AW72" si="962">PRODUCT(Y72*100*1/Y84)</f>
        <v>0</v>
      </c>
      <c r="AX72" s="25">
        <f t="shared" ref="AX72" si="963">PRODUCT(Z72*100*1/Z84)</f>
        <v>42.857142857142854</v>
      </c>
      <c r="AY72" s="25">
        <f t="shared" ref="AY72" si="964">PRODUCT(AA72*100*1/AA84)</f>
        <v>0</v>
      </c>
      <c r="AZ72" s="25">
        <f t="shared" ref="AZ72" si="965">PRODUCT(AB72*100*1/AB84)</f>
        <v>3.5714285714285716</v>
      </c>
      <c r="BA72" s="25">
        <f t="shared" ref="BA72" si="966">PRODUCT(AC72*100*1/AC84)</f>
        <v>0</v>
      </c>
      <c r="BB72" s="26">
        <f t="shared" ref="BB72" si="967">PRODUCT(AD72*100*1/AD84)</f>
        <v>0</v>
      </c>
      <c r="BC72" s="25">
        <f t="shared" ref="BC72" si="968">PRODUCT(AE72*100*1/AE84)</f>
        <v>44.642857142857146</v>
      </c>
      <c r="BD72" s="25">
        <f t="shared" ref="BD72" si="969">PRODUCT(AF72*100*1/AF84)</f>
        <v>1.7857142857142858</v>
      </c>
      <c r="BE72" s="25">
        <f t="shared" ref="BE72" si="970">PRODUCT(AG72*100*1/AG84)</f>
        <v>64.285714285714292</v>
      </c>
      <c r="BF72" s="25">
        <f t="shared" ref="BF72" si="971">PRODUCT(AH72*100*1/AH84)</f>
        <v>82.142857142857139</v>
      </c>
      <c r="BG72" s="25">
        <f t="shared" ref="BG72" si="972">PRODUCT(AI72*100*1/AI84)</f>
        <v>71.428571428571431</v>
      </c>
      <c r="BH72" s="25">
        <f t="shared" ref="BH72" si="973">PRODUCT(AJ72*100*1/AJ84)</f>
        <v>0</v>
      </c>
      <c r="BI72" s="25">
        <f t="shared" ref="BI72" si="974">PRODUCT(AK72*100*1/AK84)</f>
        <v>0</v>
      </c>
      <c r="BJ72" s="25">
        <f t="shared" ref="BJ72" si="975">PRODUCT(AL72*100*1/AL84)</f>
        <v>3.5714285714285716</v>
      </c>
      <c r="BK72" s="25">
        <f t="shared" ref="BK72" si="976">PRODUCT(AM72*100*1/AM84)</f>
        <v>0</v>
      </c>
      <c r="BL72" s="25">
        <f t="shared" ref="BL72" si="977">PRODUCT(AN72*100*1/AN84)</f>
        <v>0</v>
      </c>
      <c r="BM72" s="25">
        <f t="shared" ref="BM72" si="978">PRODUCT(AO72*100*1/AO84)</f>
        <v>5.3571428571428568</v>
      </c>
      <c r="BN72" s="24">
        <f t="shared" ref="BN72" si="979">PRODUCT(AP72*100*1/AP84)</f>
        <v>5.3571428571428568</v>
      </c>
      <c r="BO72" s="39">
        <f t="shared" ref="BO72" si="980">PRODUCT(AQ72*100*1/AQ84)</f>
        <v>23.214285714285715</v>
      </c>
      <c r="BR72" s="38">
        <v>0.25</v>
      </c>
      <c r="BS72" s="25">
        <f t="shared" ref="BS72" si="981">AU68+AU69+AU70+AU71+AU72</f>
        <v>0</v>
      </c>
      <c r="BT72" s="25">
        <f t="shared" ref="BT72" si="982">AV68+AV69+AV70+AV71+AV72</f>
        <v>1.7857142857142858</v>
      </c>
      <c r="BU72" s="25">
        <f t="shared" ref="BU72" si="983">AW68+AW69+AW70+AW71+AW72</f>
        <v>0</v>
      </c>
      <c r="BV72" s="25">
        <f t="shared" ref="BV72" si="984">AX68+AX69+AX70+AX71+AX72</f>
        <v>42.857142857142854</v>
      </c>
      <c r="BW72" s="25">
        <f t="shared" ref="BW72" si="985">AY68+AY69+AY70+AY71+AY72</f>
        <v>87.5</v>
      </c>
      <c r="BX72" s="25">
        <f t="shared" ref="BX72" si="986">AZ68+AZ69+AZ70+AZ71+AZ72</f>
        <v>87.5</v>
      </c>
      <c r="BY72" s="25">
        <f t="shared" ref="BY72" si="987">BA68+BA69+BA70+BA71+BA72</f>
        <v>80.357142857142861</v>
      </c>
      <c r="BZ72" s="26">
        <f t="shared" ref="BZ72" si="988">BB68+BB69+BB70+BB71+BB72</f>
        <v>0</v>
      </c>
      <c r="CA72" s="25">
        <f t="shared" ref="CA72" si="989">BC68+BC69+BC70+BC71+BC72</f>
        <v>94.642857142857139</v>
      </c>
      <c r="CB72" s="25">
        <f t="shared" ref="CB72" si="990">BD68+BD69+BD70+BD71+BD72</f>
        <v>96.428571428571431</v>
      </c>
      <c r="CC72" s="25">
        <f t="shared" ref="CC72" si="991">BE68+BE69+BE70+BE71+BE72</f>
        <v>67.857142857142861</v>
      </c>
      <c r="CD72" s="25">
        <f t="shared" ref="CD72" si="992">BF68+BF69+BF70+BF71+BF72</f>
        <v>82.142857142857139</v>
      </c>
      <c r="CE72" s="25">
        <f t="shared" ref="CE72" si="993">BG68+BG69+BG70+BG71+BG72</f>
        <v>87.5</v>
      </c>
      <c r="CF72" s="25">
        <f t="shared" ref="CF72" si="994">BH68+BH69+BH70+BH71+BH72</f>
        <v>95.454545454545453</v>
      </c>
      <c r="CG72" s="25">
        <f t="shared" ref="CG72" si="995">BI68+BI69+BI70+BI71+BI72</f>
        <v>0</v>
      </c>
      <c r="CH72" s="25">
        <f t="shared" ref="CH72" si="996">BJ68+BJ69+BJ70+BJ71+BJ72</f>
        <v>69.642857142857139</v>
      </c>
      <c r="CI72" s="25">
        <f t="shared" ref="CI72" si="997">BK68+BK69+BK70+BK71+BK72</f>
        <v>96.428571428571431</v>
      </c>
      <c r="CJ72" s="25">
        <f t="shared" ref="CJ72" si="998">BL68+BL69+BL70+BL71+BL72</f>
        <v>98.214285714285708</v>
      </c>
      <c r="CK72" s="25">
        <f t="shared" ref="CK72" si="999">BM68+BM69+BM70+BM71+BM72</f>
        <v>94.642857142857153</v>
      </c>
      <c r="CL72" s="24">
        <f t="shared" ref="CL72" si="1000">BN68+BN69+BN70+BN71+BN72</f>
        <v>7.1428571428571423</v>
      </c>
      <c r="CM72" s="39">
        <f t="shared" ref="CM72" si="1001">BO68+BO69+BO70+BO71+BO72</f>
        <v>94.642857142857139</v>
      </c>
      <c r="CN72" s="5"/>
      <c r="CQ72" s="9"/>
      <c r="CR72" s="9"/>
      <c r="CS72" s="9"/>
      <c r="CT72" s="9"/>
      <c r="CU72" s="9"/>
      <c r="CV72" s="9"/>
      <c r="CW72" s="9"/>
      <c r="CX72" s="9"/>
      <c r="CY72" s="9"/>
      <c r="CZ72" s="9"/>
      <c r="DA72" s="9"/>
      <c r="DB72" s="9"/>
      <c r="DC72" s="9"/>
      <c r="DD72" s="9"/>
      <c r="DE72" s="9"/>
      <c r="DF72" s="9"/>
      <c r="DG72" s="9"/>
      <c r="DH72" s="9"/>
      <c r="DI72" s="9"/>
      <c r="DJ72" s="9"/>
      <c r="DK72" s="9"/>
      <c r="DL72" s="9"/>
      <c r="DM72" s="9"/>
      <c r="DN72" s="9"/>
    </row>
    <row r="73" spans="1:118" s="38" customFormat="1" x14ac:dyDescent="0.25">
      <c r="B73" s="38" t="s">
        <v>7</v>
      </c>
      <c r="C73" s="2">
        <v>0</v>
      </c>
      <c r="D73" s="2">
        <v>45</v>
      </c>
      <c r="E73" s="2">
        <v>0</v>
      </c>
      <c r="F73" s="2">
        <v>2</v>
      </c>
      <c r="G73" s="2">
        <v>2</v>
      </c>
      <c r="H73" s="2">
        <v>2</v>
      </c>
      <c r="I73" s="2">
        <v>1</v>
      </c>
      <c r="J73" s="4">
        <v>3</v>
      </c>
      <c r="K73" s="3">
        <v>0</v>
      </c>
      <c r="L73" s="3">
        <v>1</v>
      </c>
      <c r="M73" s="3">
        <v>0</v>
      </c>
      <c r="N73" s="3">
        <v>0</v>
      </c>
      <c r="O73" s="3">
        <v>0</v>
      </c>
      <c r="P73" s="3">
        <v>0</v>
      </c>
      <c r="Q73" s="3">
        <v>0</v>
      </c>
      <c r="R73" s="3">
        <v>0</v>
      </c>
      <c r="S73" s="38">
        <v>56</v>
      </c>
      <c r="V73" s="38">
        <v>0.5</v>
      </c>
      <c r="W73" s="2">
        <f>H68</f>
        <v>0</v>
      </c>
      <c r="X73" s="2">
        <f>H69</f>
        <v>5</v>
      </c>
      <c r="Y73" s="2">
        <f>H70</f>
        <v>0</v>
      </c>
      <c r="Z73" s="2">
        <f>H71</f>
        <v>0</v>
      </c>
      <c r="AA73" s="2">
        <f>H72</f>
        <v>3</v>
      </c>
      <c r="AB73" s="2">
        <f>H73</f>
        <v>2</v>
      </c>
      <c r="AC73" s="2">
        <f>H74</f>
        <v>6</v>
      </c>
      <c r="AD73" s="4">
        <f>H75</f>
        <v>3</v>
      </c>
      <c r="AE73" s="2">
        <f>H76</f>
        <v>3</v>
      </c>
      <c r="AF73" s="2">
        <f>H77</f>
        <v>2</v>
      </c>
      <c r="AG73" s="2">
        <f>H78</f>
        <v>11</v>
      </c>
      <c r="AH73" s="2">
        <f>H79</f>
        <v>0</v>
      </c>
      <c r="AI73" s="2">
        <f>H80</f>
        <v>5</v>
      </c>
      <c r="AJ73" s="2">
        <f>H81</f>
        <v>1</v>
      </c>
      <c r="AK73" s="2">
        <f>H82</f>
        <v>5</v>
      </c>
      <c r="AL73" s="2">
        <f>H83</f>
        <v>2</v>
      </c>
      <c r="AM73" s="4">
        <f>H84</f>
        <v>1</v>
      </c>
      <c r="AN73" s="2">
        <f>H85</f>
        <v>1</v>
      </c>
      <c r="AO73" s="3">
        <f>H86</f>
        <v>1</v>
      </c>
      <c r="AP73" s="38">
        <f>H87</f>
        <v>31</v>
      </c>
      <c r="AQ73" s="43">
        <f>H88</f>
        <v>1</v>
      </c>
      <c r="AT73" s="38">
        <v>0.5</v>
      </c>
      <c r="AU73" s="25">
        <f t="shared" ref="AU73" si="1002">PRODUCT(W73*100*1/W84)</f>
        <v>0</v>
      </c>
      <c r="AV73" s="25">
        <f t="shared" ref="AV73" si="1003">PRODUCT(X73*100*1/X84)</f>
        <v>8.9285714285714288</v>
      </c>
      <c r="AW73" s="25">
        <f t="shared" ref="AW73" si="1004">PRODUCT(Y73*100*1/Y84)</f>
        <v>0</v>
      </c>
      <c r="AX73" s="25">
        <f t="shared" ref="AX73" si="1005">PRODUCT(Z73*100*1/Z84)</f>
        <v>0</v>
      </c>
      <c r="AY73" s="25">
        <f t="shared" ref="AY73" si="1006">PRODUCT(AA73*100*1/AA84)</f>
        <v>5.3571428571428568</v>
      </c>
      <c r="AZ73" s="25">
        <f t="shared" ref="AZ73" si="1007">PRODUCT(AB73*100*1/AB84)</f>
        <v>3.5714285714285716</v>
      </c>
      <c r="BA73" s="25">
        <f t="shared" ref="BA73" si="1008">PRODUCT(AC73*100*1/AC84)</f>
        <v>10.714285714285714</v>
      </c>
      <c r="BB73" s="26">
        <f t="shared" ref="BB73" si="1009">PRODUCT(AD73*100*1/AD84)</f>
        <v>5.3571428571428568</v>
      </c>
      <c r="BC73" s="25">
        <f t="shared" ref="BC73" si="1010">PRODUCT(AE73*100*1/AE84)</f>
        <v>5.3571428571428568</v>
      </c>
      <c r="BD73" s="25">
        <f t="shared" ref="BD73" si="1011">PRODUCT(AF73*100*1/AF84)</f>
        <v>3.5714285714285716</v>
      </c>
      <c r="BE73" s="25">
        <f t="shared" ref="BE73" si="1012">PRODUCT(AG73*100*1/AG84)</f>
        <v>19.642857142857142</v>
      </c>
      <c r="BF73" s="25">
        <f t="shared" ref="BF73" si="1013">PRODUCT(AH73*100*1/AH84)</f>
        <v>0</v>
      </c>
      <c r="BG73" s="25">
        <f t="shared" ref="BG73" si="1014">PRODUCT(AI73*100*1/AI84)</f>
        <v>8.9285714285714288</v>
      </c>
      <c r="BH73" s="25">
        <f t="shared" ref="BH73" si="1015">PRODUCT(AJ73*100*1/AJ84)</f>
        <v>4.5454545454545459</v>
      </c>
      <c r="BI73" s="25">
        <f t="shared" ref="BI73" si="1016">PRODUCT(AK73*100*1/AK84)</f>
        <v>8.9285714285714288</v>
      </c>
      <c r="BJ73" s="25">
        <f t="shared" ref="BJ73" si="1017">PRODUCT(AL73*100*1/AL84)</f>
        <v>3.5714285714285716</v>
      </c>
      <c r="BK73" s="26">
        <f t="shared" ref="BK73" si="1018">PRODUCT(AM73*100*1/AM84)</f>
        <v>1.7857142857142858</v>
      </c>
      <c r="BL73" s="25">
        <f t="shared" ref="BL73" si="1019">PRODUCT(AN73*100*1/AN84)</f>
        <v>1.7857142857142858</v>
      </c>
      <c r="BM73" s="27">
        <f t="shared" ref="BM73" si="1020">PRODUCT(AO73*100*1/AO84)</f>
        <v>1.7857142857142858</v>
      </c>
      <c r="BN73" s="24">
        <f t="shared" ref="BN73" si="1021">PRODUCT(AP73*100*1/AP84)</f>
        <v>55.357142857142854</v>
      </c>
      <c r="BO73" s="39">
        <f t="shared" ref="BO73" si="1022">PRODUCT(AQ73*100*1/AQ84)</f>
        <v>1.7857142857142858</v>
      </c>
      <c r="BR73" s="38">
        <v>0.5</v>
      </c>
      <c r="BS73" s="25">
        <f t="shared" ref="BS73" si="1023">AU68+AU69+AU70+AU71+AU72+AU73</f>
        <v>0</v>
      </c>
      <c r="BT73" s="25">
        <f t="shared" ref="BT73" si="1024">AV68+AV69+AV70+AV71+AV72+AV73</f>
        <v>10.714285714285715</v>
      </c>
      <c r="BU73" s="25">
        <f t="shared" ref="BU73" si="1025">AW68+AW69+AW70+AW71+AW72+AW73</f>
        <v>0</v>
      </c>
      <c r="BV73" s="25">
        <f t="shared" ref="BV73" si="1026">AX68+AX69+AX70+AX71+AX72+AX73</f>
        <v>42.857142857142854</v>
      </c>
      <c r="BW73" s="25">
        <f t="shared" ref="BW73" si="1027">AY68+AY69+AY70+AY71+AY72+AY73</f>
        <v>92.857142857142861</v>
      </c>
      <c r="BX73" s="25">
        <f t="shared" ref="BX73" si="1028">AZ68+AZ69+AZ70+AZ71+AZ72+AZ73</f>
        <v>91.071428571428569</v>
      </c>
      <c r="BY73" s="25">
        <f t="shared" ref="BY73" si="1029">BA68+BA69+BA70+BA71+BA72+BA73</f>
        <v>91.071428571428569</v>
      </c>
      <c r="BZ73" s="26">
        <f t="shared" ref="BZ73" si="1030">BB68+BB69+BB70+BB71+BB72+BB73</f>
        <v>5.3571428571428568</v>
      </c>
      <c r="CA73" s="25">
        <f t="shared" ref="CA73" si="1031">BC68+BC69+BC70+BC71+BC72+BC73</f>
        <v>100</v>
      </c>
      <c r="CB73" s="25">
        <f t="shared" ref="CB73" si="1032">BD68+BD69+BD70+BD71+BD72+BD73</f>
        <v>100</v>
      </c>
      <c r="CC73" s="25">
        <f t="shared" ref="CC73" si="1033">BE68+BE69+BE70+BE71+BE72+BE73</f>
        <v>87.5</v>
      </c>
      <c r="CD73" s="25">
        <f t="shared" ref="CD73" si="1034">BF68+BF69+BF70+BF71+BF72+BF73</f>
        <v>82.142857142857139</v>
      </c>
      <c r="CE73" s="25">
        <f t="shared" ref="CE73" si="1035">BG68+BG69+BG70+BG71+BG72+BG73</f>
        <v>96.428571428571431</v>
      </c>
      <c r="CF73" s="25">
        <f t="shared" ref="CF73" si="1036">BH68+BH69+BH70+BH71+BH72+BH73</f>
        <v>100</v>
      </c>
      <c r="CG73" s="25">
        <f t="shared" ref="CG73" si="1037">BI68+BI69+BI70+BI71+BI72+BI73</f>
        <v>8.9285714285714288</v>
      </c>
      <c r="CH73" s="25">
        <f t="shared" ref="CH73" si="1038">BJ68+BJ69+BJ70+BJ71+BJ72+BJ73</f>
        <v>73.214285714285708</v>
      </c>
      <c r="CI73" s="26">
        <f t="shared" ref="CI73" si="1039">BK68+BK69+BK70+BK71+BK72+BK73</f>
        <v>98.214285714285722</v>
      </c>
      <c r="CJ73" s="25">
        <f t="shared" ref="CJ73" si="1040">BL68+BL69+BL70+BL71+BL72+BL73</f>
        <v>100</v>
      </c>
      <c r="CK73" s="27">
        <f t="shared" ref="CK73" si="1041">BM68+BM69+BM70+BM71+BM72+BM73</f>
        <v>96.428571428571445</v>
      </c>
      <c r="CL73" s="24">
        <f t="shared" ref="CL73" si="1042">BN68+BN69+BN70+BN71+BN72+BN73</f>
        <v>62.5</v>
      </c>
      <c r="CM73" s="39">
        <f t="shared" ref="CM73" si="1043">BO68+BO69+BO70+BO71+BO72+BO73</f>
        <v>96.428571428571431</v>
      </c>
      <c r="CN73" s="5"/>
      <c r="CQ73" s="9"/>
      <c r="CR73" s="9" t="str">
        <f>A67</f>
        <v xml:space="preserve">Klebsiella oxytoca  </v>
      </c>
      <c r="CS73" s="9"/>
      <c r="CT73" s="9"/>
      <c r="CU73" s="9"/>
      <c r="CV73" s="9"/>
      <c r="CW73" s="9"/>
      <c r="CX73" s="9"/>
      <c r="CY73" s="9"/>
      <c r="CZ73" s="9"/>
      <c r="DA73" s="9"/>
      <c r="DB73" s="9"/>
      <c r="DC73" s="9"/>
      <c r="DD73" s="9"/>
      <c r="DE73" s="9"/>
      <c r="DF73" s="9"/>
      <c r="DG73" s="9"/>
      <c r="DH73" s="9"/>
      <c r="DI73" s="9"/>
      <c r="DJ73" s="9"/>
      <c r="DK73" s="9"/>
      <c r="DL73" s="9"/>
      <c r="DM73" s="9"/>
      <c r="DN73" s="9"/>
    </row>
    <row r="74" spans="1:118" s="38" customFormat="1" x14ac:dyDescent="0.25">
      <c r="B74" s="38" t="s">
        <v>8</v>
      </c>
      <c r="C74" s="2">
        <v>0</v>
      </c>
      <c r="D74" s="2">
        <v>0</v>
      </c>
      <c r="E74" s="2">
        <v>0</v>
      </c>
      <c r="F74" s="2">
        <v>45</v>
      </c>
      <c r="G74" s="2">
        <v>0</v>
      </c>
      <c r="H74" s="2">
        <v>6</v>
      </c>
      <c r="I74" s="2">
        <v>0</v>
      </c>
      <c r="J74" s="4">
        <v>3</v>
      </c>
      <c r="K74" s="4">
        <v>1</v>
      </c>
      <c r="L74" s="3">
        <v>0</v>
      </c>
      <c r="M74" s="3">
        <v>0</v>
      </c>
      <c r="N74" s="3">
        <v>1</v>
      </c>
      <c r="O74" s="3">
        <v>0</v>
      </c>
      <c r="P74" s="3">
        <v>0</v>
      </c>
      <c r="Q74" s="3">
        <v>0</v>
      </c>
      <c r="R74" s="3">
        <v>0</v>
      </c>
      <c r="S74" s="38">
        <v>56</v>
      </c>
      <c r="V74" s="38">
        <v>1</v>
      </c>
      <c r="W74" s="2">
        <f>I68</f>
        <v>0</v>
      </c>
      <c r="X74" s="2">
        <f>I69</f>
        <v>9</v>
      </c>
      <c r="Y74" s="2">
        <f>I70</f>
        <v>2</v>
      </c>
      <c r="Z74" s="2">
        <f>I71</f>
        <v>18</v>
      </c>
      <c r="AA74" s="2">
        <f>I72</f>
        <v>0</v>
      </c>
      <c r="AB74" s="2">
        <f>I73</f>
        <v>1</v>
      </c>
      <c r="AC74" s="2">
        <f>I74</f>
        <v>0</v>
      </c>
      <c r="AD74" s="4">
        <f>I75</f>
        <v>30</v>
      </c>
      <c r="AE74" s="2">
        <f>I76</f>
        <v>0</v>
      </c>
      <c r="AF74" s="2">
        <f>I77</f>
        <v>0</v>
      </c>
      <c r="AG74" s="2">
        <f>I78</f>
        <v>5</v>
      </c>
      <c r="AH74" s="2">
        <f>I79</f>
        <v>7</v>
      </c>
      <c r="AI74" s="2">
        <f>I80</f>
        <v>1</v>
      </c>
      <c r="AJ74" s="2">
        <f>I81</f>
        <v>0</v>
      </c>
      <c r="AK74" s="2">
        <f>I82</f>
        <v>0</v>
      </c>
      <c r="AL74" s="2">
        <f>I83</f>
        <v>0</v>
      </c>
      <c r="AM74" s="3">
        <f>I84</f>
        <v>0</v>
      </c>
      <c r="AN74" s="4">
        <f>I85</f>
        <v>0</v>
      </c>
      <c r="AO74" s="3">
        <f>I86</f>
        <v>1</v>
      </c>
      <c r="AP74" s="38">
        <f>I87</f>
        <v>15</v>
      </c>
      <c r="AQ74" s="43">
        <f>I88</f>
        <v>2</v>
      </c>
      <c r="AT74" s="38">
        <v>1</v>
      </c>
      <c r="AU74" s="25">
        <f t="shared" ref="AU74" si="1044">PRODUCT(W74*100*1/W84)</f>
        <v>0</v>
      </c>
      <c r="AV74" s="25">
        <f t="shared" ref="AV74" si="1045">PRODUCT(X74*100*1/X84)</f>
        <v>16.071428571428573</v>
      </c>
      <c r="AW74" s="25">
        <f t="shared" ref="AW74" si="1046">PRODUCT(Y74*100*1/Y84)</f>
        <v>3.5714285714285716</v>
      </c>
      <c r="AX74" s="25">
        <f t="shared" ref="AX74" si="1047">PRODUCT(Z74*100*1/Z84)</f>
        <v>32.142857142857146</v>
      </c>
      <c r="AY74" s="25">
        <f t="shared" ref="AY74" si="1048">PRODUCT(AA74*100*1/AA84)</f>
        <v>0</v>
      </c>
      <c r="AZ74" s="25">
        <f t="shared" ref="AZ74" si="1049">PRODUCT(AB74*100*1/AB84)</f>
        <v>1.7857142857142858</v>
      </c>
      <c r="BA74" s="25">
        <f t="shared" ref="BA74" si="1050">PRODUCT(AC74*100*1/AC84)</f>
        <v>0</v>
      </c>
      <c r="BB74" s="26">
        <f t="shared" ref="BB74" si="1051">PRODUCT(AD74*100*1/AD84)</f>
        <v>53.571428571428569</v>
      </c>
      <c r="BC74" s="25">
        <f t="shared" ref="BC74" si="1052">PRODUCT(AE74*100*1/AE84)</f>
        <v>0</v>
      </c>
      <c r="BD74" s="25">
        <f t="shared" ref="BD74" si="1053">PRODUCT(AF74*100*1/AF84)</f>
        <v>0</v>
      </c>
      <c r="BE74" s="25">
        <f t="shared" ref="BE74" si="1054">PRODUCT(AG74*100*1/AG84)</f>
        <v>8.9285714285714288</v>
      </c>
      <c r="BF74" s="25">
        <f t="shared" ref="BF74" si="1055">PRODUCT(AH74*100*1/AH84)</f>
        <v>12.5</v>
      </c>
      <c r="BG74" s="25">
        <f t="shared" ref="BG74" si="1056">PRODUCT(AI74*100*1/AI84)</f>
        <v>1.7857142857142858</v>
      </c>
      <c r="BH74" s="25">
        <f t="shared" ref="BH74" si="1057">PRODUCT(AJ74*100*1/AJ84)</f>
        <v>0</v>
      </c>
      <c r="BI74" s="25">
        <f t="shared" ref="BI74" si="1058">PRODUCT(AK74*100*1/AK84)</f>
        <v>0</v>
      </c>
      <c r="BJ74" s="25">
        <f t="shared" ref="BJ74" si="1059">PRODUCT(AL74*100*1/AL84)</f>
        <v>0</v>
      </c>
      <c r="BK74" s="27">
        <f t="shared" ref="BK74" si="1060">PRODUCT(AM74*100*1/AM84)</f>
        <v>0</v>
      </c>
      <c r="BL74" s="26">
        <f t="shared" ref="BL74" si="1061">PRODUCT(AN74*100*1/AN84)</f>
        <v>0</v>
      </c>
      <c r="BM74" s="27">
        <f t="shared" ref="BM74" si="1062">PRODUCT(AO74*100*1/AO84)</f>
        <v>1.7857142857142858</v>
      </c>
      <c r="BN74" s="24">
        <f t="shared" ref="BN74" si="1063">PRODUCT(AP74*100*1/AP84)</f>
        <v>26.785714285714285</v>
      </c>
      <c r="BO74" s="39">
        <f t="shared" ref="BO74" si="1064">PRODUCT(AQ74*100*1/AQ84)</f>
        <v>3.5714285714285716</v>
      </c>
      <c r="BR74" s="38">
        <v>1</v>
      </c>
      <c r="BS74" s="25">
        <f t="shared" ref="BS74" si="1065">AU68+AU69+AU70+AU71+AU72+AU73+AU74</f>
        <v>0</v>
      </c>
      <c r="BT74" s="25">
        <f t="shared" ref="BT74" si="1066">AV68+AV69+AV70+AV71+AV72+AV73+AV74</f>
        <v>26.785714285714288</v>
      </c>
      <c r="BU74" s="25">
        <f t="shared" ref="BU74" si="1067">AW68+AW69+AW70+AW71+AW72+AW73+AW74</f>
        <v>3.5714285714285716</v>
      </c>
      <c r="BV74" s="25">
        <f t="shared" ref="BV74" si="1068">AX68+AX69+AX70+AX71+AX72+AX73+AX74</f>
        <v>75</v>
      </c>
      <c r="BW74" s="25">
        <f t="shared" ref="BW74" si="1069">AY68+AY69+AY70+AY71+AY72+AY73+AY74</f>
        <v>92.857142857142861</v>
      </c>
      <c r="BX74" s="25">
        <f t="shared" ref="BX74" si="1070">AZ68+AZ69+AZ70+AZ71+AZ72+AZ73+AZ74</f>
        <v>92.857142857142861</v>
      </c>
      <c r="BY74" s="25">
        <f t="shared" ref="BY74" si="1071">BA68+BA69+BA70+BA71+BA72+BA73+BA74</f>
        <v>91.071428571428569</v>
      </c>
      <c r="BZ74" s="26">
        <f t="shared" ref="BZ74" si="1072">BB68+BB69+BB70+BB71+BB72+BB73+BB74</f>
        <v>58.928571428571423</v>
      </c>
      <c r="CA74" s="25">
        <f t="shared" ref="CA74" si="1073">BC68+BC69+BC70+BC71+BC72+BC73+BC74</f>
        <v>100</v>
      </c>
      <c r="CB74" s="25">
        <f t="shared" ref="CB74" si="1074">BD68+BD69+BD70+BD71+BD72+BD73+BD74</f>
        <v>100</v>
      </c>
      <c r="CC74" s="25">
        <f t="shared" ref="CC74" si="1075">BE68+BE69+BE70+BE71+BE72+BE73+BE74</f>
        <v>96.428571428571431</v>
      </c>
      <c r="CD74" s="25">
        <f t="shared" ref="CD74" si="1076">BF68+BF69+BF70+BF71+BF72+BF73+BF74</f>
        <v>94.642857142857139</v>
      </c>
      <c r="CE74" s="25">
        <f t="shared" ref="CE74" si="1077">BG68+BG69+BG70+BG71+BG72+BG73+BG74</f>
        <v>98.214285714285722</v>
      </c>
      <c r="CF74" s="25">
        <f t="shared" ref="CF74" si="1078">BH68+BH69+BH70+BH71+BH72+BH73+BH74</f>
        <v>100</v>
      </c>
      <c r="CG74" s="25">
        <f t="shared" ref="CG74" si="1079">BI68+BI69+BI70+BI71+BI72+BI73+BI74</f>
        <v>8.9285714285714288</v>
      </c>
      <c r="CH74" s="25">
        <f t="shared" ref="CH74" si="1080">BJ68+BJ69+BJ70+BJ71+BJ72+BJ73+BJ74</f>
        <v>73.214285714285708</v>
      </c>
      <c r="CI74" s="27">
        <f t="shared" ref="CI74" si="1081">BK68+BK69+BK70+BK71+BK72+BK73+BK74</f>
        <v>98.214285714285722</v>
      </c>
      <c r="CJ74" s="26">
        <f t="shared" ref="CJ74" si="1082">BL68+BL69+BL70+BL71+BL72+BL73+BL74</f>
        <v>100</v>
      </c>
      <c r="CK74" s="27">
        <f t="shared" ref="CK74" si="1083">BM68+BM69+BM70+BM71+BM72+BM73+BM74</f>
        <v>98.214285714285737</v>
      </c>
      <c r="CL74" s="24">
        <f t="shared" ref="CL74" si="1084">BN68+BN69+BN70+BN71+BN72+BN73+BN74</f>
        <v>89.285714285714278</v>
      </c>
      <c r="CM74" s="39">
        <f t="shared" ref="CM74" si="1085">BO68+BO69+BO70+BO71+BO72+BO73+BO74</f>
        <v>100</v>
      </c>
      <c r="CN74" s="5"/>
      <c r="CQ74" s="9"/>
      <c r="CR74" s="9"/>
      <c r="CS74" s="9"/>
      <c r="CT74" s="9"/>
      <c r="CU74" s="9"/>
      <c r="CV74" s="9"/>
      <c r="CW74" s="9"/>
      <c r="CX74" s="9"/>
      <c r="CY74" s="9"/>
      <c r="CZ74" s="9"/>
      <c r="DA74" s="9"/>
      <c r="DB74" s="9"/>
      <c r="DC74" s="9"/>
      <c r="DD74" s="9"/>
      <c r="DE74" s="9"/>
      <c r="DF74" s="9"/>
      <c r="DG74" s="9"/>
      <c r="DH74" s="9"/>
      <c r="DI74" s="9"/>
      <c r="DJ74" s="9"/>
      <c r="DK74" s="9"/>
      <c r="DL74" s="9"/>
      <c r="DM74" s="9"/>
      <c r="DN74" s="9"/>
    </row>
    <row r="75" spans="1:118" s="38" customFormat="1" x14ac:dyDescent="0.25">
      <c r="B75" s="38" t="s">
        <v>9</v>
      </c>
      <c r="C75" s="4">
        <v>0</v>
      </c>
      <c r="D75" s="4">
        <v>0</v>
      </c>
      <c r="E75" s="4">
        <v>0</v>
      </c>
      <c r="F75" s="4">
        <v>0</v>
      </c>
      <c r="G75" s="4">
        <v>0</v>
      </c>
      <c r="H75" s="4">
        <v>3</v>
      </c>
      <c r="I75" s="4">
        <v>30</v>
      </c>
      <c r="J75" s="4">
        <v>10</v>
      </c>
      <c r="K75" s="4">
        <v>7</v>
      </c>
      <c r="L75" s="4">
        <v>0</v>
      </c>
      <c r="M75" s="3">
        <v>4</v>
      </c>
      <c r="N75" s="3">
        <v>0</v>
      </c>
      <c r="O75" s="3">
        <v>2</v>
      </c>
      <c r="P75" s="3">
        <v>0</v>
      </c>
      <c r="Q75" s="3">
        <v>0</v>
      </c>
      <c r="R75" s="3">
        <v>0</v>
      </c>
      <c r="S75" s="38">
        <v>56</v>
      </c>
      <c r="V75" s="38">
        <v>2</v>
      </c>
      <c r="W75" s="2">
        <f>J68</f>
        <v>0</v>
      </c>
      <c r="X75" s="2">
        <f>J69</f>
        <v>17</v>
      </c>
      <c r="Y75" s="2">
        <f>J70</f>
        <v>13</v>
      </c>
      <c r="Z75" s="2">
        <f>J71</f>
        <v>10</v>
      </c>
      <c r="AA75" s="4">
        <f>J72</f>
        <v>1</v>
      </c>
      <c r="AB75" s="4">
        <f>J73</f>
        <v>3</v>
      </c>
      <c r="AC75" s="4">
        <f>J74</f>
        <v>3</v>
      </c>
      <c r="AD75" s="4">
        <f>J75</f>
        <v>10</v>
      </c>
      <c r="AE75" s="2">
        <f>J76</f>
        <v>0</v>
      </c>
      <c r="AF75" s="2">
        <f>J77</f>
        <v>0</v>
      </c>
      <c r="AG75" s="2">
        <f>J78</f>
        <v>1</v>
      </c>
      <c r="AH75" s="2">
        <f>J79</f>
        <v>2</v>
      </c>
      <c r="AI75" s="2">
        <f>J80</f>
        <v>0</v>
      </c>
      <c r="AJ75" s="2">
        <f>J81</f>
        <v>0</v>
      </c>
      <c r="AK75" s="2">
        <f>J82</f>
        <v>7</v>
      </c>
      <c r="AL75" s="2">
        <f>J83</f>
        <v>2</v>
      </c>
      <c r="AM75" s="3">
        <f>J84</f>
        <v>0</v>
      </c>
      <c r="AN75" s="3">
        <f>J85</f>
        <v>0</v>
      </c>
      <c r="AO75" s="3">
        <f>J86</f>
        <v>0</v>
      </c>
      <c r="AP75" s="38">
        <f>J87</f>
        <v>4</v>
      </c>
      <c r="AQ75" s="41">
        <f>J88</f>
        <v>0</v>
      </c>
      <c r="AT75" s="38">
        <v>2</v>
      </c>
      <c r="AU75" s="25">
        <f t="shared" ref="AU75" si="1086">PRODUCT(W75*100*1/W84)</f>
        <v>0</v>
      </c>
      <c r="AV75" s="25">
        <f t="shared" ref="AV75" si="1087">PRODUCT(X75*100*1/X84)</f>
        <v>30.357142857142858</v>
      </c>
      <c r="AW75" s="25">
        <f t="shared" ref="AW75" si="1088">PRODUCT(Y75*100*1/Y84)</f>
        <v>23.214285714285715</v>
      </c>
      <c r="AX75" s="25">
        <f t="shared" ref="AX75" si="1089">PRODUCT(Z75*100*1/Z84)</f>
        <v>17.857142857142858</v>
      </c>
      <c r="AY75" s="26">
        <f t="shared" ref="AY75" si="1090">PRODUCT(AA75*100*1/AA84)</f>
        <v>1.7857142857142858</v>
      </c>
      <c r="AZ75" s="26">
        <f t="shared" ref="AZ75" si="1091">PRODUCT(AB75*100*1/AB84)</f>
        <v>5.3571428571428568</v>
      </c>
      <c r="BA75" s="26">
        <f t="shared" ref="BA75" si="1092">PRODUCT(AC75*100*1/AC84)</f>
        <v>5.3571428571428568</v>
      </c>
      <c r="BB75" s="26">
        <f t="shared" ref="BB75" si="1093">PRODUCT(AD75*100*1/AD84)</f>
        <v>17.857142857142858</v>
      </c>
      <c r="BC75" s="25">
        <f t="shared" ref="BC75" si="1094">PRODUCT(AE75*100*1/AE84)</f>
        <v>0</v>
      </c>
      <c r="BD75" s="25">
        <f t="shared" ref="BD75" si="1095">PRODUCT(AF75*100*1/AF84)</f>
        <v>0</v>
      </c>
      <c r="BE75" s="25">
        <f t="shared" ref="BE75" si="1096">PRODUCT(AG75*100*1/AG84)</f>
        <v>1.7857142857142858</v>
      </c>
      <c r="BF75" s="25">
        <f t="shared" ref="BF75" si="1097">PRODUCT(AH75*100*1/AH84)</f>
        <v>3.5714285714285716</v>
      </c>
      <c r="BG75" s="25">
        <f t="shared" ref="BG75" si="1098">PRODUCT(AI75*100*1/AI84)</f>
        <v>0</v>
      </c>
      <c r="BH75" s="25">
        <f t="shared" ref="BH75" si="1099">PRODUCT(AJ75*100*1/AJ84)</f>
        <v>0</v>
      </c>
      <c r="BI75" s="25">
        <f t="shared" ref="BI75" si="1100">PRODUCT(AK75*100*1/AK84)</f>
        <v>12.5</v>
      </c>
      <c r="BJ75" s="25">
        <f t="shared" ref="BJ75" si="1101">PRODUCT(AL75*100*1/AL84)</f>
        <v>3.5714285714285716</v>
      </c>
      <c r="BK75" s="27">
        <f t="shared" ref="BK75" si="1102">PRODUCT(AM75*100*1/AM84)</f>
        <v>0</v>
      </c>
      <c r="BL75" s="27">
        <f t="shared" ref="BL75" si="1103">PRODUCT(AN75*100*1/AN84)</f>
        <v>0</v>
      </c>
      <c r="BM75" s="27">
        <f t="shared" ref="BM75" si="1104">PRODUCT(AO75*100*1/AO84)</f>
        <v>0</v>
      </c>
      <c r="BN75" s="24">
        <f t="shared" ref="BN75" si="1105">PRODUCT(AP75*100*1/AP84)</f>
        <v>7.1428571428571432</v>
      </c>
      <c r="BO75" s="44">
        <f t="shared" ref="BO75" si="1106">PRODUCT(AQ75*100*1/AQ84)</f>
        <v>0</v>
      </c>
      <c r="BR75" s="38">
        <v>2</v>
      </c>
      <c r="BS75" s="25">
        <f t="shared" ref="BS75" si="1107">AU68+AU69+AU70+AU71+AU72+AU73+AU74+AU75</f>
        <v>0</v>
      </c>
      <c r="BT75" s="25">
        <f t="shared" ref="BT75" si="1108">AV68+AV69+AV70+AV71+AV72+AV73+AV74+AV75</f>
        <v>57.142857142857146</v>
      </c>
      <c r="BU75" s="25">
        <f t="shared" ref="BU75" si="1109">AW68+AW69+AW70+AW71+AW72+AW73+AW74+AW75</f>
        <v>26.785714285714288</v>
      </c>
      <c r="BV75" s="25">
        <f t="shared" ref="BV75" si="1110">AX68+AX69+AX70+AX71+AX72+AX73+AX74+AX75</f>
        <v>92.857142857142861</v>
      </c>
      <c r="BW75" s="26">
        <f t="shared" ref="BW75" si="1111">AY68+AY69+AY70+AY71+AY72+AY73+AY74+AY75</f>
        <v>94.642857142857153</v>
      </c>
      <c r="BX75" s="26">
        <f t="shared" ref="BX75" si="1112">AZ68+AZ69+AZ70+AZ71+AZ72+AZ73+AZ74+AZ75</f>
        <v>98.214285714285722</v>
      </c>
      <c r="BY75" s="26">
        <f t="shared" ref="BY75" si="1113">BA68+BA69+BA70+BA71+BA72+BA73+BA74+BA75</f>
        <v>96.428571428571431</v>
      </c>
      <c r="BZ75" s="26">
        <f t="shared" ref="BZ75" si="1114">BB68+BB69+BB70+BB71+BB72+BB73+BB74+BB75</f>
        <v>76.785714285714278</v>
      </c>
      <c r="CA75" s="25">
        <f t="shared" ref="CA75" si="1115">BC68+BC69+BC70+BC71+BC72+BC73+BC74+BC75</f>
        <v>100</v>
      </c>
      <c r="CB75" s="25">
        <f t="shared" ref="CB75" si="1116">BD68+BD69+BD70+BD71+BD72+BD73+BD74+BD75</f>
        <v>100</v>
      </c>
      <c r="CC75" s="25">
        <f t="shared" ref="CC75" si="1117">BE68+BE69+BE70+BE71+BE72+BE73+BE74+BE75</f>
        <v>98.214285714285722</v>
      </c>
      <c r="CD75" s="25">
        <f t="shared" ref="CD75" si="1118">BF68+BF69+BF70+BF71+BF72+BF73+BF74+BF75</f>
        <v>98.214285714285708</v>
      </c>
      <c r="CE75" s="25">
        <f t="shared" ref="CE75" si="1119">BG68+BG69+BG70+BG71+BG72+BG73+BG74+BG75</f>
        <v>98.214285714285722</v>
      </c>
      <c r="CF75" s="25">
        <f t="shared" ref="CF75" si="1120">BH68+BH69+BH70+BH71+BH72+BH73+BH74+BH75</f>
        <v>100</v>
      </c>
      <c r="CG75" s="25">
        <f t="shared" ref="CG75" si="1121">BI68+BI69+BI70+BI71+BI72+BI73+BI74+BI75</f>
        <v>21.428571428571431</v>
      </c>
      <c r="CH75" s="25">
        <f t="shared" ref="CH75" si="1122">BJ68+BJ69+BJ70+BJ71+BJ72+BJ73+BJ74+BJ75</f>
        <v>76.785714285714278</v>
      </c>
      <c r="CI75" s="27">
        <f t="shared" ref="CI75" si="1123">BK68+BK69+BK70+BK71+BK72+BK73+BK74+BK75</f>
        <v>98.214285714285722</v>
      </c>
      <c r="CJ75" s="27">
        <f t="shared" ref="CJ75" si="1124">BL68+BL69+BL70+BL71+BL72+BL73+BL74+BL75</f>
        <v>100</v>
      </c>
      <c r="CK75" s="27">
        <f t="shared" ref="CK75" si="1125">BM68+BM69+BM70+BM71+BM72+BM73+BM74+BM75</f>
        <v>98.214285714285737</v>
      </c>
      <c r="CL75" s="24">
        <f t="shared" ref="CL75" si="1126">BN68+BN69+BN70+BN71+BN72+BN73+BN74+BN75</f>
        <v>96.428571428571416</v>
      </c>
      <c r="CM75" s="44">
        <f t="shared" ref="CM75" si="1127">BO68+BO69+BO70+BO71+BO72+BO73+BO74+BO75</f>
        <v>100</v>
      </c>
      <c r="CN75" s="28"/>
      <c r="CQ75" s="9"/>
      <c r="CR75" s="9"/>
      <c r="CS75" s="9"/>
      <c r="CT75" s="9"/>
      <c r="CU75" s="9"/>
      <c r="CV75" s="9"/>
      <c r="CW75" s="9"/>
      <c r="CX75" s="9"/>
      <c r="CY75" s="9"/>
      <c r="CZ75" s="9"/>
      <c r="DA75" s="9"/>
      <c r="DB75" s="9"/>
      <c r="DC75" s="9"/>
      <c r="DD75" s="9"/>
      <c r="DE75" s="9"/>
      <c r="DF75" s="9"/>
      <c r="DG75" s="9"/>
      <c r="DH75" s="9"/>
      <c r="DI75" s="9"/>
      <c r="DJ75" s="9"/>
      <c r="DK75" s="9"/>
      <c r="DL75" s="9"/>
      <c r="DM75" s="9"/>
      <c r="DN75" s="9"/>
    </row>
    <row r="76" spans="1:118" s="38" customFormat="1" x14ac:dyDescent="0.25">
      <c r="B76" s="38" t="s">
        <v>10</v>
      </c>
      <c r="C76" s="2">
        <v>0</v>
      </c>
      <c r="D76" s="2">
        <v>0</v>
      </c>
      <c r="E76" s="2">
        <v>28</v>
      </c>
      <c r="F76" s="2">
        <v>0</v>
      </c>
      <c r="G76" s="2">
        <v>25</v>
      </c>
      <c r="H76" s="2">
        <v>3</v>
      </c>
      <c r="I76" s="2">
        <v>0</v>
      </c>
      <c r="J76" s="2">
        <v>0</v>
      </c>
      <c r="K76" s="4">
        <v>0</v>
      </c>
      <c r="L76" s="3">
        <v>0</v>
      </c>
      <c r="M76" s="3">
        <v>0</v>
      </c>
      <c r="N76" s="3">
        <v>0</v>
      </c>
      <c r="O76" s="3">
        <v>0</v>
      </c>
      <c r="P76" s="3">
        <v>0</v>
      </c>
      <c r="Q76" s="3">
        <v>0</v>
      </c>
      <c r="R76" s="3">
        <v>0</v>
      </c>
      <c r="S76" s="38">
        <v>56</v>
      </c>
      <c r="V76" s="38">
        <v>4</v>
      </c>
      <c r="W76" s="2">
        <f>K68</f>
        <v>1</v>
      </c>
      <c r="X76" s="2">
        <f>K69</f>
        <v>14</v>
      </c>
      <c r="Y76" s="2">
        <f>K70</f>
        <v>23</v>
      </c>
      <c r="Z76" s="2">
        <f>K71</f>
        <v>2</v>
      </c>
      <c r="AA76" s="4">
        <f>K72</f>
        <v>0</v>
      </c>
      <c r="AB76" s="3">
        <f>K73</f>
        <v>0</v>
      </c>
      <c r="AC76" s="4">
        <f>K74</f>
        <v>1</v>
      </c>
      <c r="AD76" s="4">
        <f>K75</f>
        <v>7</v>
      </c>
      <c r="AE76" s="4">
        <f>K76</f>
        <v>0</v>
      </c>
      <c r="AF76" s="4">
        <f>K77</f>
        <v>0</v>
      </c>
      <c r="AG76" s="3">
        <f>K78</f>
        <v>0</v>
      </c>
      <c r="AH76" s="2">
        <f>K79</f>
        <v>0</v>
      </c>
      <c r="AI76" s="3">
        <f>K80</f>
        <v>1</v>
      </c>
      <c r="AJ76" s="3">
        <f>K81</f>
        <v>0</v>
      </c>
      <c r="AK76" s="2">
        <f>K82</f>
        <v>6</v>
      </c>
      <c r="AL76" s="4">
        <f>K83</f>
        <v>2</v>
      </c>
      <c r="AM76" s="3">
        <f>K84</f>
        <v>0</v>
      </c>
      <c r="AN76" s="3">
        <f>K85</f>
        <v>0</v>
      </c>
      <c r="AO76" s="3">
        <f>K86</f>
        <v>0</v>
      </c>
      <c r="AP76" s="38">
        <f>K87</f>
        <v>0</v>
      </c>
      <c r="AQ76" s="42">
        <f>K88</f>
        <v>0</v>
      </c>
      <c r="AT76" s="38">
        <v>4</v>
      </c>
      <c r="AU76" s="25">
        <f t="shared" ref="AU76" si="1128">PRODUCT(W76*100*1/W84)</f>
        <v>1.7857142857142858</v>
      </c>
      <c r="AV76" s="25">
        <f t="shared" ref="AV76" si="1129">PRODUCT(X76*100*1/X84)</f>
        <v>25</v>
      </c>
      <c r="AW76" s="25">
        <f t="shared" ref="AW76" si="1130">PRODUCT(Y76*100*1/Y84)</f>
        <v>41.071428571428569</v>
      </c>
      <c r="AX76" s="25">
        <f t="shared" ref="AX76" si="1131">PRODUCT(Z76*100*1/Z84)</f>
        <v>3.5714285714285716</v>
      </c>
      <c r="AY76" s="26">
        <f t="shared" ref="AY76" si="1132">PRODUCT(AA76*100*1/AA84)</f>
        <v>0</v>
      </c>
      <c r="AZ76" s="27">
        <f t="shared" ref="AZ76" si="1133">PRODUCT(AB76*100*1/AB84)</f>
        <v>0</v>
      </c>
      <c r="BA76" s="26">
        <f t="shared" ref="BA76" si="1134">PRODUCT(AC76*100*1/AC84)</f>
        <v>1.7857142857142858</v>
      </c>
      <c r="BB76" s="26">
        <f t="shared" ref="BB76" si="1135">PRODUCT(AD76*100*1/AD84)</f>
        <v>12.5</v>
      </c>
      <c r="BC76" s="26">
        <f t="shared" ref="BC76" si="1136">PRODUCT(AE76*100*1/AE84)</f>
        <v>0</v>
      </c>
      <c r="BD76" s="26">
        <f t="shared" ref="BD76" si="1137">PRODUCT(AF76*100*1/AF84)</f>
        <v>0</v>
      </c>
      <c r="BE76" s="27">
        <f t="shared" ref="BE76" si="1138">PRODUCT(AG76*100*1/AG84)</f>
        <v>0</v>
      </c>
      <c r="BF76" s="2">
        <f t="shared" ref="BF76" si="1139">PRODUCT(AH76*100*1/AH84)</f>
        <v>0</v>
      </c>
      <c r="BG76" s="27">
        <f t="shared" ref="BG76" si="1140">PRODUCT(AI76*100*1/AI84)</f>
        <v>1.7857142857142858</v>
      </c>
      <c r="BH76" s="27">
        <f t="shared" ref="BH76" si="1141">PRODUCT(AJ76*100*1/AJ84)</f>
        <v>0</v>
      </c>
      <c r="BI76" s="25">
        <f t="shared" ref="BI76" si="1142">PRODUCT(AK76*100*1/AK84)</f>
        <v>10.714285714285714</v>
      </c>
      <c r="BJ76" s="26">
        <f t="shared" ref="BJ76" si="1143">PRODUCT(AL76*100*1/AL84)</f>
        <v>3.5714285714285716</v>
      </c>
      <c r="BK76" s="27">
        <f t="shared" ref="BK76" si="1144">PRODUCT(AM76*100*1/AM84)</f>
        <v>0</v>
      </c>
      <c r="BL76" s="27">
        <f t="shared" ref="BL76" si="1145">PRODUCT(AN76*100*1/AN84)</f>
        <v>0</v>
      </c>
      <c r="BM76" s="27">
        <f t="shared" ref="BM76" si="1146">PRODUCT(AO76*100*1/AO84)</f>
        <v>0</v>
      </c>
      <c r="BN76" s="24">
        <f t="shared" ref="BN76" si="1147">PRODUCT(AP76*100*1/AP84)</f>
        <v>0</v>
      </c>
      <c r="BO76" s="40">
        <f t="shared" ref="BO76" si="1148">PRODUCT(AQ76*100*1/AQ84)</f>
        <v>0</v>
      </c>
      <c r="BR76" s="38">
        <v>4</v>
      </c>
      <c r="BS76" s="25">
        <f t="shared" ref="BS76" si="1149">AU68+AU69+AU70+AU71+AU72+AU73+AU74+AU75+AU76</f>
        <v>1.7857142857142858</v>
      </c>
      <c r="BT76" s="25">
        <f t="shared" ref="BT76" si="1150">AV68+AV69+AV70+AV71+AV72+AV73+AV74+AV75+AV76</f>
        <v>82.142857142857139</v>
      </c>
      <c r="BU76" s="25">
        <f t="shared" ref="BU76" si="1151">AW68+AW69+AW70+AW71+AW72+AW73+AW74+AW75+AW76</f>
        <v>67.857142857142861</v>
      </c>
      <c r="BV76" s="25">
        <f t="shared" ref="BV76" si="1152">AX68+AX69+AX70+AX71+AX72+AX73+AX74+AX75+AX76</f>
        <v>96.428571428571431</v>
      </c>
      <c r="BW76" s="26">
        <f t="shared" ref="BW76" si="1153">AY68+AY69+AY70+AY71+AY72+AY73+AY74+AY75+AY76</f>
        <v>94.642857142857153</v>
      </c>
      <c r="BX76" s="27">
        <f t="shared" ref="BX76" si="1154">AZ68+AZ69+AZ70+AZ71+AZ72+AZ73+AZ74+AZ75+AZ76</f>
        <v>98.214285714285722</v>
      </c>
      <c r="BY76" s="26">
        <f t="shared" ref="BY76" si="1155">BA68+BA69+BA70+BA71+BA72+BA73+BA74+BA75+BA76</f>
        <v>98.214285714285722</v>
      </c>
      <c r="BZ76" s="26">
        <f t="shared" ref="BZ76" si="1156">BB68+BB69+BB70+BB71+BB72+BB73+BB74+BB75+BB76</f>
        <v>89.285714285714278</v>
      </c>
      <c r="CA76" s="26">
        <f t="shared" ref="CA76" si="1157">BC68+BC69+BC70+BC71+BC72+BC73+BC74+BC75+BC76</f>
        <v>100</v>
      </c>
      <c r="CB76" s="26">
        <f t="shared" ref="CB76" si="1158">BD68+BD69+BD70+BD71+BD72+BD73+BD74+BD75+BD76</f>
        <v>100</v>
      </c>
      <c r="CC76" s="27">
        <f t="shared" ref="CC76" si="1159">BE68+BE69+BE70+BE71+BE72+BE73+BE74+BE75+BE76</f>
        <v>98.214285714285722</v>
      </c>
      <c r="CD76" s="25">
        <f t="shared" ref="CD76" si="1160">BF68+BF69+BF70+BF71+BF72+BF73+BF74+BF75+BF76</f>
        <v>98.214285714285708</v>
      </c>
      <c r="CE76" s="25">
        <f t="shared" ref="CE76" si="1161">BG68+BG69+BG70+BG71+BG72+BG73+BG74+BG75+BG76</f>
        <v>100.00000000000001</v>
      </c>
      <c r="CF76" s="25">
        <f t="shared" ref="CF76" si="1162">BH68+BH69+BH70+BH71+BH72+BH73+BH74+BH75+BH76</f>
        <v>100</v>
      </c>
      <c r="CG76" s="25">
        <f t="shared" ref="CG76" si="1163">BI68+BI69+BI70+BI71+BI72+BI73+BI74+BI75+BI76</f>
        <v>32.142857142857146</v>
      </c>
      <c r="CH76" s="26">
        <f t="shared" ref="CH76" si="1164">BJ68+BJ69+BJ70+BJ71+BJ72+BJ73+BJ74+BJ75+BJ76</f>
        <v>80.357142857142847</v>
      </c>
      <c r="CI76" s="27">
        <f t="shared" ref="CI76" si="1165">BK68+BK69+BK70+BK71+BK72+BK73+BK74+BK75+BK76</f>
        <v>98.214285714285722</v>
      </c>
      <c r="CJ76" s="27">
        <f t="shared" ref="CJ76" si="1166">BL68+BL69+BL70+BL71+BL72+BL73+BL74+BL75+BL76</f>
        <v>100</v>
      </c>
      <c r="CK76" s="27">
        <f t="shared" ref="CK76" si="1167">BM68+BM69+BM70+BM71+BM72+BM73+BM74+BM75+BM76</f>
        <v>98.214285714285737</v>
      </c>
      <c r="CL76" s="24">
        <f t="shared" ref="CL76" si="1168">BN68+BN69+BN70+BN71+BN72+BN73+BN74+BN75+BN76</f>
        <v>96.428571428571416</v>
      </c>
      <c r="CM76" s="40">
        <f t="shared" ref="CM76" si="1169">BO68+BO69+BO70+BO71+BO72+BO73+BO74+BO75+BO76</f>
        <v>100</v>
      </c>
      <c r="CN76" s="7"/>
      <c r="CQ76" s="9"/>
      <c r="CR76" s="9"/>
      <c r="CS76" s="9"/>
      <c r="CT76" s="9"/>
      <c r="CU76" s="9"/>
      <c r="CV76" s="9"/>
      <c r="CW76" s="9"/>
      <c r="CX76" s="9"/>
      <c r="CY76" s="9"/>
      <c r="CZ76" s="9"/>
      <c r="DA76" s="9"/>
      <c r="DB76" s="9"/>
      <c r="DC76" s="9"/>
      <c r="DD76" s="9"/>
      <c r="DE76" s="9"/>
      <c r="DF76" s="9"/>
      <c r="DG76" s="9"/>
      <c r="DH76" s="9"/>
      <c r="DI76" s="9"/>
      <c r="DJ76" s="9"/>
      <c r="DK76" s="9"/>
      <c r="DL76" s="9"/>
      <c r="DM76" s="9"/>
      <c r="DN76" s="9"/>
    </row>
    <row r="77" spans="1:118" s="38" customFormat="1" x14ac:dyDescent="0.25">
      <c r="B77" s="38" t="s">
        <v>11</v>
      </c>
      <c r="C77" s="2">
        <v>0</v>
      </c>
      <c r="D77" s="2">
        <v>0</v>
      </c>
      <c r="E77" s="2">
        <v>53</v>
      </c>
      <c r="F77" s="2">
        <v>0</v>
      </c>
      <c r="G77" s="2">
        <v>1</v>
      </c>
      <c r="H77" s="2">
        <v>2</v>
      </c>
      <c r="I77" s="2">
        <v>0</v>
      </c>
      <c r="J77" s="2">
        <v>0</v>
      </c>
      <c r="K77" s="4">
        <v>0</v>
      </c>
      <c r="L77" s="4">
        <v>0</v>
      </c>
      <c r="M77" s="3">
        <v>0</v>
      </c>
      <c r="N77" s="3">
        <v>0</v>
      </c>
      <c r="O77" s="3">
        <v>0</v>
      </c>
      <c r="P77" s="3">
        <v>0</v>
      </c>
      <c r="Q77" s="3">
        <v>0</v>
      </c>
      <c r="R77" s="3">
        <v>0</v>
      </c>
      <c r="S77" s="38">
        <v>56</v>
      </c>
      <c r="V77" s="38">
        <v>8</v>
      </c>
      <c r="W77" s="2">
        <f>L68</f>
        <v>4</v>
      </c>
      <c r="X77" s="2">
        <f>L69</f>
        <v>4</v>
      </c>
      <c r="Y77" s="2">
        <f>L70</f>
        <v>10</v>
      </c>
      <c r="Z77" s="2">
        <f>L71</f>
        <v>1</v>
      </c>
      <c r="AA77" s="3">
        <f>L72</f>
        <v>2</v>
      </c>
      <c r="AB77" s="3">
        <f>L73</f>
        <v>1</v>
      </c>
      <c r="AC77" s="3">
        <f>L74</f>
        <v>0</v>
      </c>
      <c r="AD77" s="4">
        <f>L75</f>
        <v>0</v>
      </c>
      <c r="AE77" s="3">
        <f>L76</f>
        <v>0</v>
      </c>
      <c r="AF77" s="4">
        <f>L77</f>
        <v>0</v>
      </c>
      <c r="AG77" s="3">
        <f>L78</f>
        <v>0</v>
      </c>
      <c r="AH77" s="2">
        <f>L79</f>
        <v>0</v>
      </c>
      <c r="AI77" s="3">
        <f>L80</f>
        <v>0</v>
      </c>
      <c r="AJ77" s="3">
        <f>L81</f>
        <v>0</v>
      </c>
      <c r="AK77" s="2">
        <f>L82</f>
        <v>15</v>
      </c>
      <c r="AL77" s="3">
        <f>L83</f>
        <v>3</v>
      </c>
      <c r="AM77" s="3">
        <f>L84</f>
        <v>1</v>
      </c>
      <c r="AN77" s="3">
        <f>L85</f>
        <v>0</v>
      </c>
      <c r="AO77" s="3">
        <f>L86</f>
        <v>1</v>
      </c>
      <c r="AP77" s="38">
        <f>L87</f>
        <v>1</v>
      </c>
      <c r="AQ77" s="42">
        <f>L88</f>
        <v>0</v>
      </c>
      <c r="AT77" s="38">
        <v>8</v>
      </c>
      <c r="AU77" s="25">
        <f t="shared" ref="AU77" si="1170">PRODUCT(W77*100*1/W84)</f>
        <v>7.1428571428571432</v>
      </c>
      <c r="AV77" s="25">
        <f t="shared" ref="AV77" si="1171">PRODUCT(X77*100*1/X84)</f>
        <v>7.1428571428571432</v>
      </c>
      <c r="AW77" s="25">
        <f t="shared" ref="AW77" si="1172">PRODUCT(Y77*100*1/Y84)</f>
        <v>17.857142857142858</v>
      </c>
      <c r="AX77" s="25">
        <f t="shared" ref="AX77" si="1173">PRODUCT(Z77*100*1/Z84)</f>
        <v>1.7857142857142858</v>
      </c>
      <c r="AY77" s="27">
        <f t="shared" ref="AY77" si="1174">PRODUCT(AA77*100*1/AA84)</f>
        <v>3.5714285714285716</v>
      </c>
      <c r="AZ77" s="27">
        <f t="shared" ref="AZ77" si="1175">PRODUCT(AB77*100*1/AB84)</f>
        <v>1.7857142857142858</v>
      </c>
      <c r="BA77" s="27">
        <f t="shared" ref="BA77" si="1176">PRODUCT(AC77*100*1/AC84)</f>
        <v>0</v>
      </c>
      <c r="BB77" s="26">
        <f t="shared" ref="BB77" si="1177">PRODUCT(AD77*100*1/AD84)</f>
        <v>0</v>
      </c>
      <c r="BC77" s="27">
        <f t="shared" ref="BC77" si="1178">PRODUCT(AE77*100*1/AE84)</f>
        <v>0</v>
      </c>
      <c r="BD77" s="26">
        <f t="shared" ref="BD77" si="1179">PRODUCT(AF77*100*1/AF84)</f>
        <v>0</v>
      </c>
      <c r="BE77" s="27">
        <f t="shared" ref="BE77" si="1180">PRODUCT(AG77*100*1/AG84)</f>
        <v>0</v>
      </c>
      <c r="BF77" s="2">
        <f t="shared" ref="BF77" si="1181">PRODUCT(AH77*100*1/AH84)</f>
        <v>0</v>
      </c>
      <c r="BG77" s="3">
        <f t="shared" ref="BG77" si="1182">PRODUCT(AI77*100*1/AI84)</f>
        <v>0</v>
      </c>
      <c r="BH77" s="27">
        <f t="shared" ref="BH77" si="1183">PRODUCT(AJ77*100*1/AJ84)</f>
        <v>0</v>
      </c>
      <c r="BI77" s="25">
        <f t="shared" ref="BI77" si="1184">PRODUCT(AK77*100*1/AK84)</f>
        <v>26.785714285714285</v>
      </c>
      <c r="BJ77" s="27">
        <f t="shared" ref="BJ77" si="1185">PRODUCT(AL77*100*1/AL84)</f>
        <v>5.3571428571428568</v>
      </c>
      <c r="BK77" s="27">
        <f t="shared" ref="BK77" si="1186">PRODUCT(AM77*100*1/AM84)</f>
        <v>1.7857142857142858</v>
      </c>
      <c r="BL77" s="27">
        <f t="shared" ref="BL77" si="1187">PRODUCT(AN77*100*1/AN84)</f>
        <v>0</v>
      </c>
      <c r="BM77" s="27">
        <f t="shared" ref="BM77" si="1188">PRODUCT(AO77*100*1/AO84)</f>
        <v>1.7857142857142858</v>
      </c>
      <c r="BN77" s="24">
        <f t="shared" ref="BN77" si="1189">PRODUCT(AP77*100*1/AP84)</f>
        <v>1.7857142857142858</v>
      </c>
      <c r="BO77" s="40">
        <f t="shared" ref="BO77" si="1190">PRODUCT(AQ77*100*1/AQ84)</f>
        <v>0</v>
      </c>
      <c r="BR77" s="38">
        <v>8</v>
      </c>
      <c r="BS77" s="25">
        <f t="shared" ref="BS77" si="1191">AU68+AU69+AU70+AU71+AU72+AU73+AU74+AU75+AU76+AU77</f>
        <v>8.9285714285714288</v>
      </c>
      <c r="BT77" s="25">
        <f t="shared" ref="BT77" si="1192">AV68+AV69+AV70+AV71+AV72+AV73+AV74+AV75+AV76+AV77</f>
        <v>89.285714285714278</v>
      </c>
      <c r="BU77" s="25">
        <f t="shared" ref="BU77" si="1193">AW68+AW69+AW70+AW71+AW72+AW73+AW74+AW75+AW76+AW77</f>
        <v>85.714285714285722</v>
      </c>
      <c r="BV77" s="25">
        <f t="shared" ref="BV77" si="1194">AX68+AX69+AX70+AX71+AX72+AX73+AX74+AX75+AX76+AX77</f>
        <v>98.214285714285722</v>
      </c>
      <c r="BW77" s="27">
        <f t="shared" ref="BW77" si="1195">AY68+AY69+AY70+AY71+AY72+AY73+AY74+AY75+AY76+AY77</f>
        <v>98.214285714285722</v>
      </c>
      <c r="BX77" s="27">
        <f t="shared" ref="BX77" si="1196">AZ68+AZ69+AZ70+AZ71+AZ72+AZ73+AZ74+AZ75+AZ76+AZ77</f>
        <v>100.00000000000001</v>
      </c>
      <c r="BY77" s="27">
        <f t="shared" ref="BY77" si="1197">BA68+BA69+BA70+BA71+BA72+BA73+BA74+BA75+BA76+BA77</f>
        <v>98.214285714285722</v>
      </c>
      <c r="BZ77" s="26">
        <f t="shared" ref="BZ77" si="1198">BB68+BB69+BB70+BB71+BB72+BB73+BB74+BB75+BB76+BB77</f>
        <v>89.285714285714278</v>
      </c>
      <c r="CA77" s="27">
        <f t="shared" ref="CA77" si="1199">BC68+BC69+BC70+BC71+BC72+BC73+BC74+BC75+BC76+BC77</f>
        <v>100</v>
      </c>
      <c r="CB77" s="26">
        <f t="shared" ref="CB77" si="1200">BD68+BD69+BD70+BD71+BD72+BD73+BD74+BD75+BD76+BD77</f>
        <v>100</v>
      </c>
      <c r="CC77" s="27">
        <f t="shared" ref="CC77" si="1201">BE68+BE69+BE70+BE71+BE72+BE73+BE74+BE75+BE76+BE77</f>
        <v>98.214285714285722</v>
      </c>
      <c r="CD77" s="25">
        <f t="shared" ref="CD77" si="1202">BF68+BF69+BF70+BF71+BF72+BF73+BF74+BF75+BF76+BF77</f>
        <v>98.214285714285708</v>
      </c>
      <c r="CE77" s="27">
        <f t="shared" ref="CE77" si="1203">BG68+BG69+BG70+BG71+BG72+BG73+BG74+BG75+BG76+BG77</f>
        <v>100.00000000000001</v>
      </c>
      <c r="CF77" s="27">
        <f t="shared" ref="CF77" si="1204">BH68+BH69+BH70+BH71+BH72+BH73+BH74+BH75+BH76+BH77</f>
        <v>100</v>
      </c>
      <c r="CG77" s="25">
        <f t="shared" ref="CG77" si="1205">BI68+BI69+BI70+BI71+BI72+BI73+BI74+BI75+BI76+BI77</f>
        <v>58.928571428571431</v>
      </c>
      <c r="CH77" s="27">
        <f t="shared" ref="CH77" si="1206">BJ68+BJ69+BJ70+BJ71+BJ72+BJ73+BJ74+BJ75+BJ76+BJ77</f>
        <v>85.714285714285708</v>
      </c>
      <c r="CI77" s="27">
        <f t="shared" ref="CI77" si="1207">BK68+BK69+BK70+BK71+BK72+BK73+BK74+BK75+BK76+BK77</f>
        <v>100.00000000000001</v>
      </c>
      <c r="CJ77" s="27">
        <f t="shared" ref="CJ77" si="1208">BL68+BL69+BL70+BL71+BL72+BL73+BL74+BL75+BL76+BL77</f>
        <v>100</v>
      </c>
      <c r="CK77" s="27">
        <f t="shared" ref="CK77" si="1209">BM68+BM69+BM70+BM71+BM72+BM73+BM74+BM75+BM76+BM77</f>
        <v>100.00000000000003</v>
      </c>
      <c r="CL77" s="24">
        <f t="shared" ref="CL77" si="1210">BN68+BN69+BN70+BN71+BN72+BN73+BN74+BN75+BN76+BN77</f>
        <v>98.214285714285708</v>
      </c>
      <c r="CM77" s="40">
        <f t="shared" ref="CM77" si="1211">BO68+BO69+BO70+BO71+BO72+BO73+BO74+BO75+BO76+BO77</f>
        <v>100</v>
      </c>
      <c r="CN77" s="7"/>
      <c r="CQ77" s="9"/>
      <c r="CR77" s="9"/>
      <c r="CS77" s="9"/>
      <c r="CT77" s="9"/>
      <c r="CU77" s="9"/>
      <c r="CV77" s="9"/>
      <c r="CW77" s="9"/>
      <c r="CX77" s="9"/>
      <c r="CY77" s="9"/>
      <c r="CZ77" s="9"/>
      <c r="DA77" s="9"/>
      <c r="DB77" s="9"/>
      <c r="DC77" s="9"/>
      <c r="DD77" s="9"/>
      <c r="DE77" s="9"/>
      <c r="DF77" s="9"/>
      <c r="DG77" s="9"/>
      <c r="DH77" s="9"/>
      <c r="DI77" s="9"/>
      <c r="DJ77" s="9"/>
      <c r="DK77" s="9"/>
      <c r="DL77" s="9"/>
      <c r="DM77" s="9"/>
      <c r="DN77" s="9"/>
    </row>
    <row r="78" spans="1:118" s="38" customFormat="1" x14ac:dyDescent="0.25">
      <c r="B78" s="38" t="s">
        <v>12</v>
      </c>
      <c r="C78" s="2">
        <v>0</v>
      </c>
      <c r="D78" s="2">
        <v>0</v>
      </c>
      <c r="E78" s="2">
        <v>0</v>
      </c>
      <c r="F78" s="2">
        <v>2</v>
      </c>
      <c r="G78" s="2">
        <v>36</v>
      </c>
      <c r="H78" s="2">
        <v>11</v>
      </c>
      <c r="I78" s="2">
        <v>5</v>
      </c>
      <c r="J78" s="2">
        <v>1</v>
      </c>
      <c r="K78" s="3">
        <v>0</v>
      </c>
      <c r="L78" s="3">
        <v>0</v>
      </c>
      <c r="M78" s="3">
        <v>1</v>
      </c>
      <c r="N78" s="3">
        <v>0</v>
      </c>
      <c r="O78" s="3">
        <v>0</v>
      </c>
      <c r="P78" s="3">
        <v>0</v>
      </c>
      <c r="Q78" s="3">
        <v>0</v>
      </c>
      <c r="R78" s="3">
        <v>0</v>
      </c>
      <c r="S78" s="38">
        <v>56</v>
      </c>
      <c r="V78" s="38">
        <v>16</v>
      </c>
      <c r="W78" s="3">
        <f>M68</f>
        <v>15</v>
      </c>
      <c r="X78" s="3">
        <f>M69</f>
        <v>3</v>
      </c>
      <c r="Y78" s="3">
        <f>M70</f>
        <v>5</v>
      </c>
      <c r="Z78" s="3">
        <f>M71</f>
        <v>0</v>
      </c>
      <c r="AA78" s="3">
        <f>M72</f>
        <v>0</v>
      </c>
      <c r="AB78" s="3">
        <f>M73</f>
        <v>0</v>
      </c>
      <c r="AC78" s="3">
        <f>M74</f>
        <v>0</v>
      </c>
      <c r="AD78" s="3">
        <f>M75</f>
        <v>4</v>
      </c>
      <c r="AE78" s="3">
        <f>M76</f>
        <v>0</v>
      </c>
      <c r="AF78" s="3">
        <f>M77</f>
        <v>0</v>
      </c>
      <c r="AG78" s="3">
        <f>M78</f>
        <v>1</v>
      </c>
      <c r="AH78" s="3">
        <f>M79</f>
        <v>1</v>
      </c>
      <c r="AI78" s="3">
        <f>M80</f>
        <v>0</v>
      </c>
      <c r="AJ78" s="3">
        <f>M81</f>
        <v>0</v>
      </c>
      <c r="AK78" s="2">
        <f>M82</f>
        <v>14</v>
      </c>
      <c r="AL78" s="3">
        <f>M83</f>
        <v>4</v>
      </c>
      <c r="AM78" s="3">
        <f>M84</f>
        <v>0</v>
      </c>
      <c r="AN78" s="3">
        <f>M85</f>
        <v>0</v>
      </c>
      <c r="AO78" s="3">
        <f>M86</f>
        <v>0</v>
      </c>
      <c r="AP78" s="38">
        <f>M87</f>
        <v>1</v>
      </c>
      <c r="AQ78" s="42">
        <f>M88</f>
        <v>0</v>
      </c>
      <c r="AT78" s="38">
        <v>16</v>
      </c>
      <c r="AU78" s="27">
        <f t="shared" ref="AU78" si="1212">PRODUCT(W78*100*1/W84)</f>
        <v>26.785714285714285</v>
      </c>
      <c r="AV78" s="27">
        <f t="shared" ref="AV78" si="1213">PRODUCT(X78*100*1/X84)</f>
        <v>5.3571428571428568</v>
      </c>
      <c r="AW78" s="27">
        <f t="shared" ref="AW78" si="1214">PRODUCT(Y78*100*1/Y84)</f>
        <v>8.9285714285714288</v>
      </c>
      <c r="AX78" s="27">
        <f t="shared" ref="AX78" si="1215">PRODUCT(Z78*100*1/Z84)</f>
        <v>0</v>
      </c>
      <c r="AY78" s="27">
        <f t="shared" ref="AY78" si="1216">PRODUCT(AA78*100*1/AA84)</f>
        <v>0</v>
      </c>
      <c r="AZ78" s="27">
        <f t="shared" ref="AZ78" si="1217">PRODUCT(AB78*100*1/AB84)</f>
        <v>0</v>
      </c>
      <c r="BA78" s="27">
        <f t="shared" ref="BA78" si="1218">PRODUCT(AC78*100*1/AC84)</f>
        <v>0</v>
      </c>
      <c r="BB78" s="27">
        <f t="shared" ref="BB78" si="1219">PRODUCT(AD78*100*1/AD84)</f>
        <v>7.1428571428571432</v>
      </c>
      <c r="BC78" s="27">
        <f t="shared" ref="BC78" si="1220">PRODUCT(AE78*100*1/AE84)</f>
        <v>0</v>
      </c>
      <c r="BD78" s="27">
        <f t="shared" ref="BD78" si="1221">PRODUCT(AF78*100*1/AF84)</f>
        <v>0</v>
      </c>
      <c r="BE78" s="27">
        <f t="shared" ref="BE78" si="1222">PRODUCT(AG78*100*1/AG84)</f>
        <v>1.7857142857142858</v>
      </c>
      <c r="BF78" s="27">
        <f t="shared" ref="BF78" si="1223">PRODUCT(AH78*100*1/AH84)</f>
        <v>1.7857142857142858</v>
      </c>
      <c r="BG78" s="3">
        <f t="shared" ref="BG78" si="1224">PRODUCT(AI78*100*1/AI84)</f>
        <v>0</v>
      </c>
      <c r="BH78" s="27">
        <f t="shared" ref="BH78" si="1225">PRODUCT(AJ78*100*1/AJ84)</f>
        <v>0</v>
      </c>
      <c r="BI78" s="25">
        <f t="shared" ref="BI78" si="1226">PRODUCT(AK78*100*1/AK84)</f>
        <v>25</v>
      </c>
      <c r="BJ78" s="27">
        <f t="shared" ref="BJ78" si="1227">PRODUCT(AL78*100*1/AL84)</f>
        <v>7.1428571428571432</v>
      </c>
      <c r="BK78" s="27">
        <f t="shared" ref="BK78" si="1228">PRODUCT(AM78*100*1/AM84)</f>
        <v>0</v>
      </c>
      <c r="BL78" s="27">
        <f t="shared" ref="BL78" si="1229">PRODUCT(AN78*100*1/AN84)</f>
        <v>0</v>
      </c>
      <c r="BM78" s="27">
        <f t="shared" ref="BM78" si="1230">PRODUCT(AO78*100*1/AO84)</f>
        <v>0</v>
      </c>
      <c r="BN78" s="24">
        <f t="shared" ref="BN78" si="1231">PRODUCT(AP78*100*1/AP84)</f>
        <v>1.7857142857142858</v>
      </c>
      <c r="BO78" s="40">
        <f t="shared" ref="BO78" si="1232">PRODUCT(AQ78*100*1/AQ84)</f>
        <v>0</v>
      </c>
      <c r="BR78" s="38">
        <v>16</v>
      </c>
      <c r="BS78" s="27">
        <f t="shared" ref="BS78" si="1233">AU68+AU69+AU70+AU71+AU72+AU73+AU74+AU75+AU76+AU77+AU78</f>
        <v>35.714285714285715</v>
      </c>
      <c r="BT78" s="27">
        <f t="shared" ref="BT78" si="1234">AV68+AV69+AV70+AV71+AV72+AV73+AV74+AV75+AV76+AV77+AV78</f>
        <v>94.642857142857139</v>
      </c>
      <c r="BU78" s="25">
        <f t="shared" ref="BU78" si="1235">AW68+AW69+AW70+AW71+AW72+AW73+AW74+AW75+AW76+AW77+AW78</f>
        <v>94.642857142857153</v>
      </c>
      <c r="BV78" s="25">
        <f t="shared" ref="BV78" si="1236">AX68+AX69+AX70+AX71+AX72+AX73+AX74+AX75+AX76+AX77+AX78</f>
        <v>98.214285714285722</v>
      </c>
      <c r="BW78" s="27">
        <f t="shared" ref="BW78" si="1237">AY68+AY69+AY70+AY71+AY72+AY73+AY74+AY75+AY76+AY77+AY78</f>
        <v>98.214285714285722</v>
      </c>
      <c r="BX78" s="27">
        <f t="shared" ref="BX78" si="1238">AZ68+AZ69+AZ70+AZ71+AZ72+AZ73+AZ74+AZ75+AZ76+AZ77+AZ78</f>
        <v>100.00000000000001</v>
      </c>
      <c r="BY78" s="27">
        <f t="shared" ref="BY78" si="1239">BA68+BA69+BA70+BA71+BA72+BA73+BA74+BA75+BA76+BA77+BA78</f>
        <v>98.214285714285722</v>
      </c>
      <c r="BZ78" s="27">
        <f t="shared" ref="BZ78" si="1240">BB68+BB69+BB70+BB71+BB72+BB73+BB74+BB75+BB76+BB77+BB78</f>
        <v>96.428571428571416</v>
      </c>
      <c r="CA78" s="27">
        <f t="shared" ref="CA78" si="1241">BC68+BC69+BC70+BC71+BC72+BC73+BC74+BC75+BC76+BC77+BC78</f>
        <v>100</v>
      </c>
      <c r="CB78" s="27">
        <f t="shared" ref="CB78" si="1242">BD68+BD69+BD70+BD71+BD72+BD73+BD74+BD75+BD76+BD77+BD78</f>
        <v>100</v>
      </c>
      <c r="CC78" s="27">
        <f t="shared" ref="CC78" si="1243">BE68+BE69+BE70+BE71+BE72+BE73+BE74+BE75+BE76+BE77+BE78</f>
        <v>100.00000000000001</v>
      </c>
      <c r="CD78" s="25">
        <f t="shared" ref="CD78" si="1244">BF68+BF69+BF70+BF71+BF72+BF73+BF74+BF75+BF76+BF77+BF78</f>
        <v>100</v>
      </c>
      <c r="CE78" s="27">
        <f t="shared" ref="CE78" si="1245">BG68+BG69+BG70+BG71+BG72+BG73+BG74+BG75+BG76+BG77+BG78</f>
        <v>100.00000000000001</v>
      </c>
      <c r="CF78" s="27">
        <f t="shared" ref="CF78" si="1246">BH68+BH69+BH70+BH71+BH72+BH73+BH74+BH75+BH76+BH77+BH78</f>
        <v>100</v>
      </c>
      <c r="CG78" s="25">
        <f t="shared" ref="CG78" si="1247">BI68+BI69+BI70+BI71+BI72+BI73+BI74+BI75+BI76+BI77+BI78</f>
        <v>83.928571428571431</v>
      </c>
      <c r="CH78" s="27">
        <f t="shared" ref="CH78" si="1248">BJ68+BJ69+BJ70+BJ71+BJ72+BJ73+BJ74+BJ75+BJ76+BJ77+BJ78</f>
        <v>92.857142857142847</v>
      </c>
      <c r="CI78" s="27">
        <f t="shared" ref="CI78" si="1249">BK68+BK69+BK70+BK71+BK72+BK73+BK74+BK75+BK76+BK77+BK78</f>
        <v>100.00000000000001</v>
      </c>
      <c r="CJ78" s="27">
        <f t="shared" ref="CJ78" si="1250">BL68+BL69+BL70+BL71+BL72+BL73+BL74+BL75+BL76+BL77+BL78</f>
        <v>100</v>
      </c>
      <c r="CK78" s="27">
        <f t="shared" ref="CK78" si="1251">BM68+BM69+BM70+BM71+BM72+BM73+BM74+BM75+BM76+BM77+BM78</f>
        <v>100.00000000000003</v>
      </c>
      <c r="CL78" s="24">
        <f t="shared" ref="CL78" si="1252">BN68+BN69+BN70+BN71+BN72+BN73+BN74+BN75+BN76+BN77+BN78</f>
        <v>100</v>
      </c>
      <c r="CM78" s="40">
        <f t="shared" ref="CM78" si="1253">BO68+BO69+BO70+BO71+BO72+BO73+BO74+BO75+BO76+BO77+BO78</f>
        <v>100</v>
      </c>
      <c r="CN78" s="7"/>
      <c r="CQ78" s="9"/>
      <c r="CR78" s="9"/>
      <c r="CS78" s="9"/>
      <c r="CT78" s="9"/>
      <c r="CU78" s="9"/>
      <c r="CV78" s="9"/>
      <c r="CW78" s="9"/>
      <c r="CX78" s="9"/>
      <c r="CY78" s="9"/>
      <c r="CZ78" s="9"/>
      <c r="DA78" s="9"/>
      <c r="DB78" s="9"/>
      <c r="DC78" s="9"/>
      <c r="DD78" s="9"/>
      <c r="DE78" s="9"/>
      <c r="DF78" s="9"/>
      <c r="DG78" s="9"/>
      <c r="DH78" s="9"/>
      <c r="DI78" s="9"/>
      <c r="DJ78" s="9"/>
      <c r="DK78" s="9"/>
      <c r="DL78" s="9"/>
      <c r="DM78" s="9"/>
      <c r="DN78" s="9"/>
    </row>
    <row r="79" spans="1:118" s="38" customFormat="1" x14ac:dyDescent="0.25">
      <c r="B79" s="38" t="s">
        <v>13</v>
      </c>
      <c r="C79" s="2">
        <v>0</v>
      </c>
      <c r="D79" s="2">
        <v>0</v>
      </c>
      <c r="E79" s="2">
        <v>0</v>
      </c>
      <c r="F79" s="2">
        <v>0</v>
      </c>
      <c r="G79" s="2">
        <v>46</v>
      </c>
      <c r="H79" s="2">
        <v>0</v>
      </c>
      <c r="I79" s="2">
        <v>7</v>
      </c>
      <c r="J79" s="2">
        <v>2</v>
      </c>
      <c r="K79" s="2">
        <v>0</v>
      </c>
      <c r="L79" s="2">
        <v>0</v>
      </c>
      <c r="M79" s="3">
        <v>1</v>
      </c>
      <c r="N79" s="3">
        <v>0</v>
      </c>
      <c r="O79" s="3">
        <v>0</v>
      </c>
      <c r="P79" s="3">
        <v>0</v>
      </c>
      <c r="Q79" s="3">
        <v>0</v>
      </c>
      <c r="R79" s="3">
        <v>0</v>
      </c>
      <c r="S79" s="38">
        <v>56</v>
      </c>
      <c r="V79" s="38">
        <v>32</v>
      </c>
      <c r="W79" s="3">
        <f>N68</f>
        <v>21</v>
      </c>
      <c r="X79" s="3">
        <f>N69</f>
        <v>1</v>
      </c>
      <c r="Y79" s="3">
        <f>N70</f>
        <v>1</v>
      </c>
      <c r="Z79" s="3">
        <f>N71</f>
        <v>0</v>
      </c>
      <c r="AA79" s="3">
        <f>N72</f>
        <v>1</v>
      </c>
      <c r="AB79" s="3">
        <f>N73</f>
        <v>0</v>
      </c>
      <c r="AC79" s="3">
        <f>N74</f>
        <v>1</v>
      </c>
      <c r="AD79" s="3">
        <f>N75</f>
        <v>0</v>
      </c>
      <c r="AE79" s="3">
        <f>N76</f>
        <v>0</v>
      </c>
      <c r="AF79" s="3">
        <f>N77</f>
        <v>0</v>
      </c>
      <c r="AG79" s="3">
        <f>N78</f>
        <v>0</v>
      </c>
      <c r="AH79" s="3">
        <f>N79</f>
        <v>0</v>
      </c>
      <c r="AI79" s="3">
        <f>N80</f>
        <v>0</v>
      </c>
      <c r="AJ79" s="3">
        <f>N81</f>
        <v>0</v>
      </c>
      <c r="AK79" s="2">
        <f>N82</f>
        <v>5</v>
      </c>
      <c r="AL79" s="3">
        <f>N83</f>
        <v>4</v>
      </c>
      <c r="AM79" s="3">
        <f>N84</f>
        <v>0</v>
      </c>
      <c r="AN79" s="3">
        <f>N85</f>
        <v>0</v>
      </c>
      <c r="AO79" s="3">
        <f>N86</f>
        <v>0</v>
      </c>
      <c r="AP79" s="38">
        <f>N87</f>
        <v>0</v>
      </c>
      <c r="AQ79" s="42">
        <f>N88</f>
        <v>0</v>
      </c>
      <c r="AT79" s="38">
        <v>32</v>
      </c>
      <c r="AU79" s="27">
        <f t="shared" ref="AU79" si="1254">PRODUCT(W79*100*1/W84)</f>
        <v>37.5</v>
      </c>
      <c r="AV79" s="27">
        <f t="shared" ref="AV79" si="1255">PRODUCT(X79*100*1/X84)</f>
        <v>1.7857142857142858</v>
      </c>
      <c r="AW79" s="27">
        <f t="shared" ref="AW79" si="1256">PRODUCT(Y79*100*1/Y84)</f>
        <v>1.7857142857142858</v>
      </c>
      <c r="AX79" s="27">
        <f t="shared" ref="AX79" si="1257">PRODUCT(Z79*100*1/Z84)</f>
        <v>0</v>
      </c>
      <c r="AY79" s="27">
        <f t="shared" ref="AY79" si="1258">PRODUCT(AA79*100*1/AA84)</f>
        <v>1.7857142857142858</v>
      </c>
      <c r="AZ79" s="27">
        <f t="shared" ref="AZ79" si="1259">PRODUCT(AB79*100*1/AB84)</f>
        <v>0</v>
      </c>
      <c r="BA79" s="27">
        <f t="shared" ref="BA79" si="1260">PRODUCT(AC79*100*1/AC84)</f>
        <v>1.7857142857142858</v>
      </c>
      <c r="BB79" s="27">
        <f t="shared" ref="BB79" si="1261">PRODUCT(AD79*100*1/AD84)</f>
        <v>0</v>
      </c>
      <c r="BC79" s="27">
        <f t="shared" ref="BC79" si="1262">PRODUCT(AE79*100*1/AE84)</f>
        <v>0</v>
      </c>
      <c r="BD79" s="27">
        <f t="shared" ref="BD79" si="1263">PRODUCT(AF79*100*1/AF84)</f>
        <v>0</v>
      </c>
      <c r="BE79" s="27">
        <f t="shared" ref="BE79" si="1264">PRODUCT(AG79*100*1/AG84)</f>
        <v>0</v>
      </c>
      <c r="BF79" s="27">
        <f t="shared" ref="BF79" si="1265">PRODUCT(AH79*100*1/AH84)</f>
        <v>0</v>
      </c>
      <c r="BG79" s="27">
        <f t="shared" ref="BG79" si="1266">PRODUCT(AI79*100*1/AI84)</f>
        <v>0</v>
      </c>
      <c r="BH79" s="27">
        <f t="shared" ref="BH79" si="1267">PRODUCT(AJ79*100*1/AJ84)</f>
        <v>0</v>
      </c>
      <c r="BI79" s="25">
        <f t="shared" ref="BI79" si="1268">PRODUCT(AK79*100*1/AK84)</f>
        <v>8.9285714285714288</v>
      </c>
      <c r="BJ79" s="27">
        <f t="shared" ref="BJ79" si="1269">PRODUCT(AL79*100*1/AL84)</f>
        <v>7.1428571428571432</v>
      </c>
      <c r="BK79" s="27">
        <f t="shared" ref="BK79" si="1270">PRODUCT(AM79*100*1/AM84)</f>
        <v>0</v>
      </c>
      <c r="BL79" s="27">
        <f t="shared" ref="BL79" si="1271">PRODUCT(AN79*100*1/AN84)</f>
        <v>0</v>
      </c>
      <c r="BM79" s="27">
        <f t="shared" ref="BM79" si="1272">PRODUCT(AO79*100*1/AO84)</f>
        <v>0</v>
      </c>
      <c r="BN79" s="24">
        <f t="shared" ref="BN79" si="1273">PRODUCT(AP79*100*1/AP84)</f>
        <v>0</v>
      </c>
      <c r="BO79" s="40">
        <f t="shared" ref="BO79" si="1274">PRODUCT(AQ79*100*1/AQ84)</f>
        <v>0</v>
      </c>
      <c r="BR79" s="38">
        <v>32</v>
      </c>
      <c r="BS79" s="27">
        <f t="shared" ref="BS79" si="1275">AU68+AU69+AU70+AU71+AU72+AU73+AU74+AU75+AU76+AU77+AU78+AU79</f>
        <v>73.214285714285722</v>
      </c>
      <c r="BT79" s="27">
        <f t="shared" ref="BT79" si="1276">AV68+AV69+AV70+AV71+AV72+AV73+AV74+AV75+AV76+AV77+AV78+AV79</f>
        <v>96.428571428571431</v>
      </c>
      <c r="BU79" s="27">
        <f t="shared" ref="BU79" si="1277">AW68+AW69+AW70+AW71+AW72+AW73+AW74+AW75+AW76+AW77+AW78+AW79</f>
        <v>96.428571428571445</v>
      </c>
      <c r="BV79" s="27">
        <f t="shared" ref="BV79" si="1278">AX68+AX69+AX70+AX71+AX72+AX73+AX74+AX75+AX76+AX77+AX78+AX79</f>
        <v>98.214285714285722</v>
      </c>
      <c r="BW79" s="27">
        <f t="shared" ref="BW79" si="1279">AY68+AY69+AY70+AY71+AY72+AY73+AY74+AY75+AY76+AY77+AY78+AY79</f>
        <v>100.00000000000001</v>
      </c>
      <c r="BX79" s="27">
        <f t="shared" ref="BX79" si="1280">AZ68+AZ69+AZ70+AZ71+AZ72+AZ73+AZ74+AZ75+AZ76+AZ77+AZ78+AZ79</f>
        <v>100.00000000000001</v>
      </c>
      <c r="BY79" s="27">
        <f t="shared" ref="BY79" si="1281">BA68+BA69+BA70+BA71+BA72+BA73+BA74+BA75+BA76+BA77+BA78+BA79</f>
        <v>100.00000000000001</v>
      </c>
      <c r="BZ79" s="27">
        <f t="shared" ref="BZ79" si="1282">BB68+BB69+BB70+BB71+BB72+BB73+BB74+BB75+BB76+BB77+BB78+BB79</f>
        <v>96.428571428571416</v>
      </c>
      <c r="CA79" s="27">
        <f t="shared" ref="CA79" si="1283">BC68+BC69+BC70+BC71+BC72+BC73+BC74+BC75+BC76+BC77+BC78+BC79</f>
        <v>100</v>
      </c>
      <c r="CB79" s="27">
        <f t="shared" ref="CB79" si="1284">BD68+BD69+BD70+BD71+BD72+BD73+BD74+BD75+BD76+BD77+BD78+BD79</f>
        <v>100</v>
      </c>
      <c r="CC79" s="27">
        <f t="shared" ref="CC79" si="1285">BE68+BE69+BE70+BE71+BE72+BE73+BE74+BE75+BE76+BE77+BE78+BE79</f>
        <v>100.00000000000001</v>
      </c>
      <c r="CD79" s="27">
        <f t="shared" ref="CD79" si="1286">BF68+BF69+BF70+BF71+BF72+BF73+BF74+BF75+BF76+BF77+BF78+BF79</f>
        <v>100</v>
      </c>
      <c r="CE79" s="27">
        <f t="shared" ref="CE79" si="1287">BG68+BG69+BG70+BG71+BG72+BG73+BG74+BG75+BG76+BG77+BG78+BG79</f>
        <v>100.00000000000001</v>
      </c>
      <c r="CF79" s="27">
        <f t="shared" ref="CF79" si="1288">BH68+BH69+BH70+BH71+BH72+BH73+BH74+BH75+BH76+BH77+BH78+BH79</f>
        <v>100</v>
      </c>
      <c r="CG79" s="25">
        <f t="shared" ref="CG79" si="1289">BI68+BI69+BI70+BI71+BI72+BI73+BI74+BI75+BI76+BI77+BI78+BI79</f>
        <v>92.857142857142861</v>
      </c>
      <c r="CH79" s="27">
        <f t="shared" ref="CH79" si="1290">BJ68+BJ69+BJ70+BJ71+BJ72+BJ73+BJ74+BJ75+BJ76+BJ77+BJ78+BJ79</f>
        <v>99.999999999999986</v>
      </c>
      <c r="CI79" s="27">
        <f t="shared" ref="CI79" si="1291">BK68+BK69+BK70+BK71+BK72+BK73+BK74+BK75+BK76+BK77+BK78+BK79</f>
        <v>100.00000000000001</v>
      </c>
      <c r="CJ79" s="27">
        <f t="shared" ref="CJ79" si="1292">BL68+BL69+BL70+BL71+BL72+BL73+BL74+BL75+BL76+BL77+BL78+BL79</f>
        <v>100</v>
      </c>
      <c r="CK79" s="27">
        <f t="shared" ref="CK79" si="1293">BM68+BM69+BM70+BM71+BM72+BM73+BM74+BM75+BM76+BM77+BM78+BM79</f>
        <v>100.00000000000003</v>
      </c>
      <c r="CL79" s="24">
        <f t="shared" ref="CL79" si="1294">BN68+BN69+BN70+BN71+BN72+BN73+BN74+BN75+BN76+BN77+BN78+BN79</f>
        <v>100</v>
      </c>
      <c r="CM79" s="40">
        <f t="shared" ref="CM79" si="1295">BO68+BO69+BO70+BO71+BO72+BO73+BO74+BO75+BO76+BO77+BO78+BO79</f>
        <v>100</v>
      </c>
      <c r="CN79" s="7"/>
      <c r="CQ79" s="9"/>
      <c r="CR79" s="9"/>
      <c r="CS79" s="9"/>
      <c r="CT79" s="9"/>
      <c r="CU79" s="9"/>
      <c r="CV79" s="9"/>
      <c r="CW79" s="9"/>
      <c r="CX79" s="9"/>
      <c r="CY79" s="9"/>
      <c r="CZ79" s="9"/>
      <c r="DA79" s="9"/>
      <c r="DB79" s="9"/>
      <c r="DC79" s="9"/>
      <c r="DD79" s="9"/>
      <c r="DE79" s="9"/>
      <c r="DF79" s="9"/>
      <c r="DG79" s="9"/>
      <c r="DH79" s="9"/>
      <c r="DI79" s="9"/>
      <c r="DJ79" s="9"/>
      <c r="DK79" s="9"/>
      <c r="DL79" s="9"/>
      <c r="DM79" s="9"/>
      <c r="DN79" s="9"/>
    </row>
    <row r="80" spans="1:118" s="38" customFormat="1" x14ac:dyDescent="0.25">
      <c r="B80" s="38" t="s">
        <v>14</v>
      </c>
      <c r="C80" s="2">
        <v>0</v>
      </c>
      <c r="D80" s="2">
        <v>0</v>
      </c>
      <c r="E80" s="2">
        <v>9</v>
      </c>
      <c r="F80" s="2">
        <v>0</v>
      </c>
      <c r="G80" s="2">
        <v>40</v>
      </c>
      <c r="H80" s="2">
        <v>5</v>
      </c>
      <c r="I80" s="2">
        <v>1</v>
      </c>
      <c r="J80" s="2">
        <v>0</v>
      </c>
      <c r="K80" s="3">
        <v>1</v>
      </c>
      <c r="L80" s="3">
        <v>0</v>
      </c>
      <c r="M80" s="3">
        <v>0</v>
      </c>
      <c r="N80" s="3">
        <v>0</v>
      </c>
      <c r="O80" s="3">
        <v>0</v>
      </c>
      <c r="P80" s="3">
        <v>0</v>
      </c>
      <c r="Q80" s="3">
        <v>0</v>
      </c>
      <c r="R80" s="3">
        <v>0</v>
      </c>
      <c r="S80" s="38">
        <v>56</v>
      </c>
      <c r="V80" s="38">
        <v>64</v>
      </c>
      <c r="W80" s="3">
        <f>O68</f>
        <v>15</v>
      </c>
      <c r="X80" s="3">
        <f>O69</f>
        <v>2</v>
      </c>
      <c r="Y80" s="3">
        <f>O70</f>
        <v>0</v>
      </c>
      <c r="Z80" s="3">
        <f>O71</f>
        <v>0</v>
      </c>
      <c r="AA80" s="3">
        <f>O72</f>
        <v>0</v>
      </c>
      <c r="AB80" s="3">
        <f>O73</f>
        <v>0</v>
      </c>
      <c r="AC80" s="3">
        <f>O74</f>
        <v>0</v>
      </c>
      <c r="AD80" s="3">
        <f>O75</f>
        <v>2</v>
      </c>
      <c r="AE80" s="3">
        <f>O76</f>
        <v>0</v>
      </c>
      <c r="AF80" s="3">
        <f>O77</f>
        <v>0</v>
      </c>
      <c r="AG80" s="3">
        <f>O78</f>
        <v>0</v>
      </c>
      <c r="AH80" s="3">
        <f>O79</f>
        <v>0</v>
      </c>
      <c r="AI80" s="3">
        <f>O80</f>
        <v>0</v>
      </c>
      <c r="AJ80" s="3">
        <f>O81</f>
        <v>0</v>
      </c>
      <c r="AK80" s="3">
        <f>O82</f>
        <v>1</v>
      </c>
      <c r="AL80" s="3">
        <f>O83</f>
        <v>0</v>
      </c>
      <c r="AM80" s="3">
        <f>O84</f>
        <v>0</v>
      </c>
      <c r="AN80" s="3">
        <f>O85</f>
        <v>0</v>
      </c>
      <c r="AO80" s="3">
        <f>O86</f>
        <v>0</v>
      </c>
      <c r="AP80" s="38">
        <f>O87</f>
        <v>0</v>
      </c>
      <c r="AQ80" s="42">
        <f>O88</f>
        <v>0</v>
      </c>
      <c r="AT80" s="38">
        <v>64</v>
      </c>
      <c r="AU80" s="27">
        <f t="shared" ref="AU80" si="1296">PRODUCT(W80*100*1/W84)</f>
        <v>26.785714285714285</v>
      </c>
      <c r="AV80" s="27">
        <f t="shared" ref="AV80" si="1297">PRODUCT(X80*100*1/X84)</f>
        <v>3.5714285714285716</v>
      </c>
      <c r="AW80" s="27">
        <f t="shared" ref="AW80" si="1298">PRODUCT(Y80*100*1/Y84)</f>
        <v>0</v>
      </c>
      <c r="AX80" s="27">
        <f t="shared" ref="AX80" si="1299">PRODUCT(Z80*100*1/Z84)</f>
        <v>0</v>
      </c>
      <c r="AY80" s="27">
        <f t="shared" ref="AY80" si="1300">PRODUCT(AA80*100*1/AA84)</f>
        <v>0</v>
      </c>
      <c r="AZ80" s="27">
        <f t="shared" ref="AZ80" si="1301">PRODUCT(AB80*100*1/AB84)</f>
        <v>0</v>
      </c>
      <c r="BA80" s="27">
        <f t="shared" ref="BA80" si="1302">PRODUCT(AC80*100*1/AC84)</f>
        <v>0</v>
      </c>
      <c r="BB80" s="27">
        <f t="shared" ref="BB80" si="1303">PRODUCT(AD80*100*1/AD84)</f>
        <v>3.5714285714285716</v>
      </c>
      <c r="BC80" s="27">
        <f t="shared" ref="BC80" si="1304">PRODUCT(AE80*100*1/AE84)</f>
        <v>0</v>
      </c>
      <c r="BD80" s="27">
        <f t="shared" ref="BD80" si="1305">PRODUCT(AF80*100*1/AF84)</f>
        <v>0</v>
      </c>
      <c r="BE80" s="27">
        <f t="shared" ref="BE80" si="1306">PRODUCT(AG80*100*1/AG84)</f>
        <v>0</v>
      </c>
      <c r="BF80" s="27">
        <f t="shared" ref="BF80" si="1307">PRODUCT(AH80*100*1/AH84)</f>
        <v>0</v>
      </c>
      <c r="BG80" s="27">
        <f t="shared" ref="BG80" si="1308">PRODUCT(AI80*100*1/AI84)</f>
        <v>0</v>
      </c>
      <c r="BH80" s="27">
        <f t="shared" ref="BH80" si="1309">PRODUCT(AJ80*100*1/AJ84)</f>
        <v>0</v>
      </c>
      <c r="BI80" s="27">
        <f t="shared" ref="BI80" si="1310">PRODUCT(AK80*100*1/AK84)</f>
        <v>1.7857142857142858</v>
      </c>
      <c r="BJ80" s="27">
        <f t="shared" ref="BJ80" si="1311">PRODUCT(AL80*100*1/AL84)</f>
        <v>0</v>
      </c>
      <c r="BK80" s="27">
        <f t="shared" ref="BK80" si="1312">PRODUCT(AM80*100*1/AM84)</f>
        <v>0</v>
      </c>
      <c r="BL80" s="27">
        <f t="shared" ref="BL80" si="1313">PRODUCT(AN80*100*1/AN84)</f>
        <v>0</v>
      </c>
      <c r="BM80" s="27">
        <f t="shared" ref="BM80" si="1314">PRODUCT(AO80*100*1/AO84)</f>
        <v>0</v>
      </c>
      <c r="BN80" s="24">
        <f t="shared" ref="BN80" si="1315">PRODUCT(AP80*100*1/AP84)</f>
        <v>0</v>
      </c>
      <c r="BO80" s="40">
        <f t="shared" ref="BO80" si="1316">PRODUCT(AQ80*100*1/AQ84)</f>
        <v>0</v>
      </c>
      <c r="BR80" s="38">
        <v>64</v>
      </c>
      <c r="BS80" s="27">
        <f t="shared" ref="BS80" si="1317">AU68+AU69+AU70+AU71+AU72+AU73+AU74+AU75+AU76+AU77+AU78+AU79+AU80</f>
        <v>100</v>
      </c>
      <c r="BT80" s="27">
        <f t="shared" ref="BT80" si="1318">AV68+AV69+AV70+AV71+AV72+AV73+AV74+AV75+AV76+AV77+AV78+AV79+AV80</f>
        <v>100</v>
      </c>
      <c r="BU80" s="27">
        <f t="shared" ref="BU80" si="1319">AW68+AW69+AW70+AW71+AW72+AW73+AW74+AW75+AW76+AW77+AW78+AW79+AW80</f>
        <v>96.428571428571445</v>
      </c>
      <c r="BV80" s="27">
        <f t="shared" ref="BV80" si="1320">AX68+AX69+AX70+AX71+AX72+AX73+AX74+AX75+AX76+AX77+AX78+AX79+AX80</f>
        <v>98.214285714285722</v>
      </c>
      <c r="BW80" s="27">
        <f t="shared" ref="BW80" si="1321">AY68+AY69+AY70+AY71+AY72+AY73+AY74+AY75+AY76+AY77+AY78+AY79+AY80</f>
        <v>100.00000000000001</v>
      </c>
      <c r="BX80" s="27">
        <f t="shared" ref="BX80" si="1322">AZ68+AZ69+AZ70+AZ71+AZ72+AZ73+AZ74+AZ75+AZ76+AZ77+AZ78+AZ79+AZ80</f>
        <v>100.00000000000001</v>
      </c>
      <c r="BY80" s="27">
        <f t="shared" ref="BY80" si="1323">BA68+BA69+BA70+BA71+BA72+BA73+BA74+BA75+BA76+BA77+BA78+BA79+BA80</f>
        <v>100.00000000000001</v>
      </c>
      <c r="BZ80" s="27">
        <f t="shared" ref="BZ80" si="1324">BB68+BB69+BB70+BB71+BB72+BB73+BB74+BB75+BB76+BB77+BB78+BB79+BB80</f>
        <v>99.999999999999986</v>
      </c>
      <c r="CA80" s="27">
        <f t="shared" ref="CA80" si="1325">BC68+BC69+BC70+BC71+BC72+BC73+BC74+BC75+BC76+BC77+BC78+BC79+BC80</f>
        <v>100</v>
      </c>
      <c r="CB80" s="27">
        <f t="shared" ref="CB80" si="1326">BD68+BD69+BD70+BD71+BD72+BD73+BD74+BD75+BD76+BD77+BD78+BD79+BD80</f>
        <v>100</v>
      </c>
      <c r="CC80" s="27">
        <f t="shared" ref="CC80" si="1327">BE68+BE69+BE70+BE71+BE72+BE73+BE74+BE75+BE76+BE77+BE78+BE79+BE80</f>
        <v>100.00000000000001</v>
      </c>
      <c r="CD80" s="27">
        <f t="shared" ref="CD80" si="1328">BF68+BF69+BF70+BF71+BF72+BF73+BF74+BF75+BF76+BF77+BF78+BF79+BF80</f>
        <v>100</v>
      </c>
      <c r="CE80" s="27">
        <f t="shared" ref="CE80" si="1329">BG68+BG69+BG70+BG71+BG72+BG73+BG74+BG75+BG76+BG77+BG78+BG79+BG80</f>
        <v>100.00000000000001</v>
      </c>
      <c r="CF80" s="27">
        <f t="shared" ref="CF80" si="1330">BH68+BH69+BH70+BH71+BH72+BH73+BH74+BH75+BH76+BH77+BH78+BH79+BH80</f>
        <v>100</v>
      </c>
      <c r="CG80" s="27">
        <f t="shared" ref="CG80" si="1331">BI68+BI69+BI70+BI71+BI72+BI73+BI74+BI75+BI76+BI77+BI78+BI79+BI80</f>
        <v>94.642857142857153</v>
      </c>
      <c r="CH80" s="27">
        <f t="shared" ref="CH80" si="1332">BJ68+BJ69+BJ70+BJ71+BJ72+BJ73+BJ74+BJ75+BJ76+BJ77+BJ78+BJ79+BJ80</f>
        <v>99.999999999999986</v>
      </c>
      <c r="CI80" s="27">
        <f t="shared" ref="CI80" si="1333">BK68+BK69+BK70+BK71+BK72+BK73+BK74+BK75+BK76+BK77+BK78+BK79+BK80</f>
        <v>100.00000000000001</v>
      </c>
      <c r="CJ80" s="27">
        <f t="shared" ref="CJ80" si="1334">BL68+BL69+BL70+BL71+BL72+BL73+BL74+BL75+BL76+BL77+BL78+BL79+BL80</f>
        <v>100</v>
      </c>
      <c r="CK80" s="27">
        <f t="shared" ref="CK80" si="1335">BM68+BM69+BM70+BM71+BM72+BM73+BM74+BM75+BM76+BM77+BM78+BM79+BM80</f>
        <v>100.00000000000003</v>
      </c>
      <c r="CL80" s="24">
        <f t="shared" ref="CL80" si="1336">BN68+BN69+BN70+BN71+BN72+BN73+BN74+BN75+BN76+BN77+BN78+BN79+BN80</f>
        <v>100</v>
      </c>
      <c r="CM80" s="40">
        <f t="shared" ref="CM80" si="1337">BO68+BO69+BO70+BO71+BO72+BO73+BO74+BO75+BO76+BO77+BO78+BO79+BO80</f>
        <v>100</v>
      </c>
      <c r="CN80" s="7"/>
      <c r="CQ80" s="9"/>
      <c r="CR80" s="9"/>
      <c r="CS80" s="9"/>
      <c r="CT80" s="9"/>
      <c r="CU80" s="9"/>
      <c r="CV80" s="9"/>
      <c r="CW80" s="9"/>
      <c r="CX80" s="9"/>
      <c r="CY80" s="9"/>
      <c r="CZ80" s="9"/>
      <c r="DA80" s="9"/>
      <c r="DB80" s="9"/>
      <c r="DC80" s="9"/>
      <c r="DD80" s="9"/>
      <c r="DE80" s="9"/>
      <c r="DF80" s="9"/>
      <c r="DG80" s="9"/>
      <c r="DH80" s="9"/>
      <c r="DI80" s="9"/>
      <c r="DJ80" s="9"/>
      <c r="DK80" s="9"/>
      <c r="DL80" s="9"/>
      <c r="DM80" s="9"/>
      <c r="DN80" s="9"/>
    </row>
    <row r="81" spans="2:118" s="38" customFormat="1" x14ac:dyDescent="0.25">
      <c r="B81" s="38" t="s">
        <v>15</v>
      </c>
      <c r="C81" s="2">
        <v>0</v>
      </c>
      <c r="D81" s="2">
        <v>0</v>
      </c>
      <c r="E81" s="2">
        <v>21</v>
      </c>
      <c r="F81" s="2">
        <v>0</v>
      </c>
      <c r="G81" s="2">
        <v>0</v>
      </c>
      <c r="H81" s="2">
        <v>1</v>
      </c>
      <c r="I81" s="2">
        <v>0</v>
      </c>
      <c r="J81" s="2">
        <v>0</v>
      </c>
      <c r="K81" s="3">
        <v>0</v>
      </c>
      <c r="L81" s="3">
        <v>0</v>
      </c>
      <c r="M81" s="3">
        <v>0</v>
      </c>
      <c r="N81" s="3">
        <v>0</v>
      </c>
      <c r="O81" s="3">
        <v>0</v>
      </c>
      <c r="P81" s="3">
        <v>0</v>
      </c>
      <c r="Q81" s="3">
        <v>0</v>
      </c>
      <c r="R81" s="3">
        <v>0</v>
      </c>
      <c r="S81" s="38">
        <v>22</v>
      </c>
      <c r="V81" s="38">
        <v>128</v>
      </c>
      <c r="W81" s="3">
        <f>P68</f>
        <v>0</v>
      </c>
      <c r="X81" s="3">
        <f>P69</f>
        <v>0</v>
      </c>
      <c r="Y81" s="3">
        <f>P70</f>
        <v>2</v>
      </c>
      <c r="Z81" s="3">
        <f>P71</f>
        <v>1</v>
      </c>
      <c r="AA81" s="3">
        <f>P72</f>
        <v>0</v>
      </c>
      <c r="AB81" s="3">
        <f>P73</f>
        <v>0</v>
      </c>
      <c r="AC81" s="3">
        <f>P74</f>
        <v>0</v>
      </c>
      <c r="AD81" s="3">
        <f>P75</f>
        <v>0</v>
      </c>
      <c r="AE81" s="3">
        <f>P76</f>
        <v>0</v>
      </c>
      <c r="AF81" s="3">
        <f>P77</f>
        <v>0</v>
      </c>
      <c r="AG81" s="3">
        <f>P78</f>
        <v>0</v>
      </c>
      <c r="AH81" s="3">
        <f>P79</f>
        <v>0</v>
      </c>
      <c r="AI81" s="3">
        <f>P80</f>
        <v>0</v>
      </c>
      <c r="AJ81" s="3">
        <f>P81</f>
        <v>0</v>
      </c>
      <c r="AK81" s="3">
        <f>P82</f>
        <v>2</v>
      </c>
      <c r="AL81" s="3">
        <f>P83</f>
        <v>0</v>
      </c>
      <c r="AM81" s="3">
        <f>P84</f>
        <v>0</v>
      </c>
      <c r="AN81" s="3">
        <f>P85</f>
        <v>0</v>
      </c>
      <c r="AO81" s="3">
        <f>P86</f>
        <v>0</v>
      </c>
      <c r="AP81" s="38">
        <f>P87</f>
        <v>0</v>
      </c>
      <c r="AQ81" s="42">
        <f>P88</f>
        <v>0</v>
      </c>
      <c r="AT81" s="38">
        <v>128</v>
      </c>
      <c r="AU81" s="27">
        <f t="shared" ref="AU81" si="1338">PRODUCT(W81*100*1/W84)</f>
        <v>0</v>
      </c>
      <c r="AV81" s="27">
        <f t="shared" ref="AV81" si="1339">PRODUCT(X81*100*1/X84)</f>
        <v>0</v>
      </c>
      <c r="AW81" s="27">
        <f t="shared" ref="AW81" si="1340">PRODUCT(Y81*100*1/Y84)</f>
        <v>3.5714285714285716</v>
      </c>
      <c r="AX81" s="27">
        <f t="shared" ref="AX81" si="1341">PRODUCT(Z81*100*1/Z84)</f>
        <v>1.7857142857142858</v>
      </c>
      <c r="AY81" s="27">
        <f t="shared" ref="AY81" si="1342">PRODUCT(AA81*100*1/AA84)</f>
        <v>0</v>
      </c>
      <c r="AZ81" s="27">
        <f t="shared" ref="AZ81" si="1343">PRODUCT(AB81*100*1/AB84)</f>
        <v>0</v>
      </c>
      <c r="BA81" s="27">
        <f t="shared" ref="BA81" si="1344">PRODUCT(AC81*100*1/AC84)</f>
        <v>0</v>
      </c>
      <c r="BB81" s="27">
        <f t="shared" ref="BB81" si="1345">PRODUCT(AD81*100*1/AD84)</f>
        <v>0</v>
      </c>
      <c r="BC81" s="27">
        <f t="shared" ref="BC81" si="1346">PRODUCT(AE81*100*1/AE84)</f>
        <v>0</v>
      </c>
      <c r="BD81" s="27">
        <f t="shared" ref="BD81" si="1347">PRODUCT(AF81*100*1/AF84)</f>
        <v>0</v>
      </c>
      <c r="BE81" s="27">
        <f t="shared" ref="BE81" si="1348">PRODUCT(AG81*100*1/AG84)</f>
        <v>0</v>
      </c>
      <c r="BF81" s="27">
        <f t="shared" ref="BF81" si="1349">PRODUCT(AH81*100*1/AH84)</f>
        <v>0</v>
      </c>
      <c r="BG81" s="27">
        <f t="shared" ref="BG81" si="1350">PRODUCT(AI81*100*1/AI84)</f>
        <v>0</v>
      </c>
      <c r="BH81" s="27">
        <f t="shared" ref="BH81" si="1351">PRODUCT(AJ81*100*1/AJ84)</f>
        <v>0</v>
      </c>
      <c r="BI81" s="27">
        <f t="shared" ref="BI81" si="1352">PRODUCT(AK81*100*1/AK84)</f>
        <v>3.5714285714285716</v>
      </c>
      <c r="BJ81" s="27">
        <f t="shared" ref="BJ81" si="1353">PRODUCT(AL81*100*1/AL84)</f>
        <v>0</v>
      </c>
      <c r="BK81" s="27">
        <f t="shared" ref="BK81" si="1354">PRODUCT(AM81*100*1/AM84)</f>
        <v>0</v>
      </c>
      <c r="BL81" s="27">
        <f t="shared" ref="BL81" si="1355">PRODUCT(AN81*100*1/AN84)</f>
        <v>0</v>
      </c>
      <c r="BM81" s="27">
        <f t="shared" ref="BM81" si="1356">PRODUCT(AO81*100*1/AO84)</f>
        <v>0</v>
      </c>
      <c r="BN81" s="24">
        <f t="shared" ref="BN81" si="1357">PRODUCT(AP81*100*1/AP84)</f>
        <v>0</v>
      </c>
      <c r="BO81" s="40">
        <f t="shared" ref="BO81" si="1358">PRODUCT(AQ81*100*1/AQ84)</f>
        <v>0</v>
      </c>
      <c r="BR81" s="38">
        <v>128</v>
      </c>
      <c r="BS81" s="27">
        <f t="shared" ref="BS81" si="1359">AU68+AU69+AU70+AU71+AU72+AU73+AU74+AU75+AU76+AU77+AU78+AU79+AU80+AU81</f>
        <v>100</v>
      </c>
      <c r="BT81" s="27">
        <f t="shared" ref="BT81" si="1360">AV68+AV69+AV70+AV71+AV72+AV73+AV74+AV75+AV76+AV77+AV78+AV79+AV80+AV81</f>
        <v>100</v>
      </c>
      <c r="BU81" s="27">
        <f t="shared" ref="BU81" si="1361">AW68+AW69+AW70+AW71+AW72+AW73+AW74+AW75+AW76+AW77+AW78+AW79+AW80+AW81</f>
        <v>100.00000000000001</v>
      </c>
      <c r="BV81" s="27">
        <f t="shared" ref="BV81" si="1362">AX68+AX69+AX70+AX71+AX72+AX73+AX74+AX75+AX76+AX77+AX78+AX79+AX80+AX81</f>
        <v>100.00000000000001</v>
      </c>
      <c r="BW81" s="27">
        <f t="shared" ref="BW81" si="1363">AY68+AY69+AY70+AY71+AY72+AY73+AY74+AY75+AY76+AY77+AY78+AY79+AY80+AY81</f>
        <v>100.00000000000001</v>
      </c>
      <c r="BX81" s="27">
        <f t="shared" ref="BX81" si="1364">AZ68+AZ69+AZ70+AZ71+AZ72+AZ73+AZ74+AZ75+AZ76+AZ77+AZ78+AZ79+AZ80+AZ81</f>
        <v>100.00000000000001</v>
      </c>
      <c r="BY81" s="27">
        <f t="shared" ref="BY81" si="1365">BA68+BA69+BA70+BA71+BA72+BA73+BA74+BA75+BA76+BA77+BA78+BA79+BA80+BA81</f>
        <v>100.00000000000001</v>
      </c>
      <c r="BZ81" s="27">
        <f t="shared" ref="BZ81" si="1366">BB68+BB69+BB70+BB71+BB72+BB73+BB74+BB75+BB76+BB77+BB78+BB79+BB80+BB81</f>
        <v>99.999999999999986</v>
      </c>
      <c r="CA81" s="27">
        <f t="shared" ref="CA81" si="1367">BC68+BC69+BC70+BC71+BC72+BC73+BC74+BC75+BC76+BC77+BC78+BC79+BC80+BC81</f>
        <v>100</v>
      </c>
      <c r="CB81" s="27">
        <f t="shared" ref="CB81" si="1368">BD68+BD69+BD70+BD71+BD72+BD73+BD74+BD75+BD76+BD77+BD78+BD79+BD80+BD81</f>
        <v>100</v>
      </c>
      <c r="CC81" s="27">
        <f t="shared" ref="CC81" si="1369">BE68+BE69+BE70+BE71+BE72+BE73+BE74+BE75+BE76+BE77+BE78+BE79+BE80+BE81</f>
        <v>100.00000000000001</v>
      </c>
      <c r="CD81" s="27">
        <f t="shared" ref="CD81" si="1370">BF68+BF69+BF70+BF71+BF72+BF73+BF74+BF75+BF76+BF77+BF78+BF79+BF80+BF81</f>
        <v>100</v>
      </c>
      <c r="CE81" s="27">
        <f t="shared" ref="CE81" si="1371">BG68+BG69+BG70+BG71+BG72+BG73+BG74+BG75+BG76+BG77+BG78+BG79+BG80+BG81</f>
        <v>100.00000000000001</v>
      </c>
      <c r="CF81" s="27">
        <f t="shared" ref="CF81" si="1372">BH68+BH69+BH70+BH71+BH72+BH73+BH74+BH75+BH76+BH77+BH78+BH79+BH80+BH81</f>
        <v>100</v>
      </c>
      <c r="CG81" s="27">
        <f t="shared" ref="CG81" si="1373">BI68+BI69+BI70+BI71+BI72+BI73+BI74+BI75+BI76+BI77+BI78+BI79+BI80+BI81</f>
        <v>98.214285714285722</v>
      </c>
      <c r="CH81" s="27">
        <f t="shared" ref="CH81" si="1374">BJ68+BJ69+BJ70+BJ71+BJ72+BJ73+BJ74+BJ75+BJ76+BJ77+BJ78+BJ79+BJ80+BJ81</f>
        <v>99.999999999999986</v>
      </c>
      <c r="CI81" s="27">
        <f t="shared" ref="CI81" si="1375">BK68+BK69+BK70+BK71+BK72+BK73+BK74+BK75+BK76+BK77+BK78+BK79+BK80+BK81</f>
        <v>100.00000000000001</v>
      </c>
      <c r="CJ81" s="27">
        <f t="shared" ref="CJ81" si="1376">BL68+BL69+BL70+BL71+BL72+BL73+BL74+BL75+BL76+BL77+BL78+BL79+BL80+BL81</f>
        <v>100</v>
      </c>
      <c r="CK81" s="27">
        <f t="shared" ref="CK81" si="1377">BM68+BM69+BM70+BM71+BM72+BM73+BM74+BM75+BM76+BM77+BM78+BM79+BM80+BM81</f>
        <v>100.00000000000003</v>
      </c>
      <c r="CL81" s="24">
        <f t="shared" ref="CL81" si="1378">BN68+BN69+BN70+BN71+BN72+BN73+BN74+BN75+BN76+BN77+BN78+BN79+BN80+BN81</f>
        <v>100</v>
      </c>
      <c r="CM81" s="40">
        <f t="shared" ref="CM81" si="1379">BO68+BO69+BO70+BO71+BO72+BO73+BO74+BO75+BO76+BO77+BO78+BO79+BO80+BO81</f>
        <v>100</v>
      </c>
      <c r="CN81" s="7"/>
      <c r="CQ81" s="9"/>
      <c r="CR81" s="9"/>
      <c r="CS81" s="9"/>
      <c r="CT81" s="9"/>
      <c r="CU81" s="9"/>
      <c r="CV81" s="9"/>
      <c r="CW81" s="9"/>
      <c r="CX81" s="9"/>
      <c r="CY81" s="9"/>
      <c r="CZ81" s="9"/>
      <c r="DA81" s="9"/>
      <c r="DB81" s="9"/>
      <c r="DC81" s="9"/>
      <c r="DD81" s="9"/>
      <c r="DE81" s="9"/>
      <c r="DF81" s="9"/>
      <c r="DG81" s="9"/>
      <c r="DH81" s="9"/>
      <c r="DI81" s="9"/>
      <c r="DJ81" s="9"/>
      <c r="DK81" s="9"/>
      <c r="DL81" s="9"/>
      <c r="DM81" s="9"/>
      <c r="DN81" s="9"/>
    </row>
    <row r="82" spans="2:118" s="38" customFormat="1" x14ac:dyDescent="0.25">
      <c r="B82" s="38" t="s">
        <v>16</v>
      </c>
      <c r="C82" s="2">
        <v>0</v>
      </c>
      <c r="D82" s="2">
        <v>0</v>
      </c>
      <c r="E82" s="2">
        <v>0</v>
      </c>
      <c r="F82" s="2">
        <v>0</v>
      </c>
      <c r="G82" s="2">
        <v>0</v>
      </c>
      <c r="H82" s="2">
        <v>5</v>
      </c>
      <c r="I82" s="2">
        <v>0</v>
      </c>
      <c r="J82" s="2">
        <v>7</v>
      </c>
      <c r="K82" s="2">
        <v>6</v>
      </c>
      <c r="L82" s="2">
        <v>15</v>
      </c>
      <c r="M82" s="2">
        <v>14</v>
      </c>
      <c r="N82" s="2">
        <v>5</v>
      </c>
      <c r="O82" s="3">
        <v>1</v>
      </c>
      <c r="P82" s="3">
        <v>2</v>
      </c>
      <c r="Q82" s="3">
        <v>1</v>
      </c>
      <c r="R82" s="3">
        <v>0</v>
      </c>
      <c r="S82" s="38">
        <v>56</v>
      </c>
      <c r="V82" s="38">
        <v>256</v>
      </c>
      <c r="W82" s="3">
        <f>Q68</f>
        <v>0</v>
      </c>
      <c r="X82" s="3">
        <f>Q69</f>
        <v>0</v>
      </c>
      <c r="Y82" s="3">
        <f>Q70</f>
        <v>0</v>
      </c>
      <c r="Z82" s="3">
        <f>Q71</f>
        <v>0</v>
      </c>
      <c r="AA82" s="3">
        <f>Q72</f>
        <v>0</v>
      </c>
      <c r="AB82" s="3">
        <f>Q73</f>
        <v>0</v>
      </c>
      <c r="AC82" s="3">
        <f>Q74</f>
        <v>0</v>
      </c>
      <c r="AD82" s="3">
        <f>Q75</f>
        <v>0</v>
      </c>
      <c r="AE82" s="3">
        <f>Q76</f>
        <v>0</v>
      </c>
      <c r="AF82" s="3">
        <f>Q77</f>
        <v>0</v>
      </c>
      <c r="AG82" s="3">
        <f>Q78</f>
        <v>0</v>
      </c>
      <c r="AH82" s="3">
        <f>Q79</f>
        <v>0</v>
      </c>
      <c r="AI82" s="3">
        <f>Q80</f>
        <v>0</v>
      </c>
      <c r="AJ82" s="3">
        <f>Q81</f>
        <v>0</v>
      </c>
      <c r="AK82" s="3">
        <f>Q82</f>
        <v>1</v>
      </c>
      <c r="AL82" s="3">
        <f>Q83</f>
        <v>0</v>
      </c>
      <c r="AM82" s="3">
        <f>Q84</f>
        <v>0</v>
      </c>
      <c r="AN82" s="3">
        <f>Q85</f>
        <v>0</v>
      </c>
      <c r="AO82" s="3">
        <f>Q86</f>
        <v>0</v>
      </c>
      <c r="AP82" s="38">
        <f>Q87</f>
        <v>0</v>
      </c>
      <c r="AQ82" s="42">
        <f>Q88</f>
        <v>0</v>
      </c>
      <c r="AT82" s="38">
        <v>256</v>
      </c>
      <c r="AU82" s="27">
        <f t="shared" ref="AU82" si="1380">PRODUCT(W82*100*1/W84)</f>
        <v>0</v>
      </c>
      <c r="AV82" s="27">
        <f t="shared" ref="AV82" si="1381">PRODUCT(X82*100*1/X84)</f>
        <v>0</v>
      </c>
      <c r="AW82" s="27">
        <f t="shared" ref="AW82" si="1382">PRODUCT(Y82*100*1/Y84)</f>
        <v>0</v>
      </c>
      <c r="AX82" s="27">
        <f t="shared" ref="AX82" si="1383">PRODUCT(Z82*100*1/Z84)</f>
        <v>0</v>
      </c>
      <c r="AY82" s="27">
        <f t="shared" ref="AY82" si="1384">PRODUCT(AA82*100*1/AA84)</f>
        <v>0</v>
      </c>
      <c r="AZ82" s="27">
        <f t="shared" ref="AZ82" si="1385">PRODUCT(AB82*100*1/AB84)</f>
        <v>0</v>
      </c>
      <c r="BA82" s="27">
        <f t="shared" ref="BA82" si="1386">PRODUCT(AC82*100*1/AC84)</f>
        <v>0</v>
      </c>
      <c r="BB82" s="27">
        <f t="shared" ref="BB82" si="1387">PRODUCT(AD82*100*1/AD84)</f>
        <v>0</v>
      </c>
      <c r="BC82" s="27">
        <f t="shared" ref="BC82" si="1388">PRODUCT(AE82*100*1/AE84)</f>
        <v>0</v>
      </c>
      <c r="BD82" s="27">
        <f t="shared" ref="BD82" si="1389">PRODUCT(AF82*100*1/AF84)</f>
        <v>0</v>
      </c>
      <c r="BE82" s="27">
        <f t="shared" ref="BE82" si="1390">PRODUCT(AG82*100*1/AG84)</f>
        <v>0</v>
      </c>
      <c r="BF82" s="27">
        <f t="shared" ref="BF82" si="1391">PRODUCT(AH82*100*1/AH84)</f>
        <v>0</v>
      </c>
      <c r="BG82" s="27">
        <f t="shared" ref="BG82" si="1392">PRODUCT(AI82*100*1/AI84)</f>
        <v>0</v>
      </c>
      <c r="BH82" s="27">
        <f t="shared" ref="BH82" si="1393">PRODUCT(AJ82*100*1/AJ84)</f>
        <v>0</v>
      </c>
      <c r="BI82" s="27">
        <f t="shared" ref="BI82" si="1394">PRODUCT(AK82*100*1/AK84)</f>
        <v>1.7857142857142858</v>
      </c>
      <c r="BJ82" s="27">
        <f t="shared" ref="BJ82" si="1395">PRODUCT(AL82*100*1/AL84)</f>
        <v>0</v>
      </c>
      <c r="BK82" s="27">
        <f t="shared" ref="BK82" si="1396">PRODUCT(AM82*100*1/AM84)</f>
        <v>0</v>
      </c>
      <c r="BL82" s="27">
        <f t="shared" ref="BL82" si="1397">PRODUCT(AN82*100*1/AN84)</f>
        <v>0</v>
      </c>
      <c r="BM82" s="27">
        <f t="shared" ref="BM82" si="1398">PRODUCT(AO82*100*1/AO84)</f>
        <v>0</v>
      </c>
      <c r="BN82" s="24">
        <f t="shared" ref="BN82" si="1399">PRODUCT(AP82*100*1/AP84)</f>
        <v>0</v>
      </c>
      <c r="BO82" s="40">
        <f t="shared" ref="BO82" si="1400">PRODUCT(AQ82*100*1/AQ84)</f>
        <v>0</v>
      </c>
      <c r="BR82" s="38">
        <v>256</v>
      </c>
      <c r="BS82" s="27">
        <f t="shared" ref="BS82" si="1401">AU68+AU69+AU70+AU71+AU72+AU73+AU74+AU75+AU76+AU77+AU78+AU79+AU80+AU81+AU82</f>
        <v>100</v>
      </c>
      <c r="BT82" s="27">
        <f t="shared" ref="BT82" si="1402">AV68+AV69+AV70+AV71+AV72+AV73+AV74+AV75+AV76+AV77+AV78+AV79+AV80+AV81+AV82</f>
        <v>100</v>
      </c>
      <c r="BU82" s="27">
        <f t="shared" ref="BU82" si="1403">AW68+AW69+AW70+AW71+AW72+AW73+AW74+AW75+AW76+AW77+AW78+AW79+AW80+AW81+AW82</f>
        <v>100.00000000000001</v>
      </c>
      <c r="BV82" s="27">
        <f t="shared" ref="BV82" si="1404">AX68+AX69+AX70+AX71+AX72+AX73+AX74+AX75+AX76+AX77+AX78+AX79+AX80+AX81+AX82</f>
        <v>100.00000000000001</v>
      </c>
      <c r="BW82" s="27">
        <f t="shared" ref="BW82" si="1405">AY68+AY69+AY70+AY71+AY72+AY73+AY74+AY75+AY76+AY77+AY78+AY79+AY80+AY81+AY82</f>
        <v>100.00000000000001</v>
      </c>
      <c r="BX82" s="27">
        <f t="shared" ref="BX82" si="1406">AZ68+AZ69+AZ70+AZ71+AZ72+AZ73+AZ74+AZ75+AZ76+AZ77+AZ78+AZ79+AZ80+AZ81+AZ82</f>
        <v>100.00000000000001</v>
      </c>
      <c r="BY82" s="27">
        <f t="shared" ref="BY82" si="1407">BA68+BA69+BA70+BA71+BA72+BA73+BA74+BA75+BA76+BA77+BA78+BA79+BA80+BA81+BA82</f>
        <v>100.00000000000001</v>
      </c>
      <c r="BZ82" s="27">
        <f t="shared" ref="BZ82" si="1408">BB68+BB69+BB70+BB71+BB72+BB73+BB74+BB75+BB76+BB77+BB78+BB79+BB80+BB81+BB82</f>
        <v>99.999999999999986</v>
      </c>
      <c r="CA82" s="27">
        <f t="shared" ref="CA82" si="1409">BC68+BC69+BC70+BC71+BC72+BC73+BC74+BC75+BC76+BC77+BC78+BC79+BC80+BC81+BC82</f>
        <v>100</v>
      </c>
      <c r="CB82" s="27">
        <f t="shared" ref="CB82" si="1410">BD68+BD69+BD70+BD71+BD72+BD73+BD74+BD75+BD76+BD77+BD78+BD79+BD80+BD81+BD82</f>
        <v>100</v>
      </c>
      <c r="CC82" s="27">
        <f t="shared" ref="CC82" si="1411">BE68+BE69+BE70+BE71+BE72+BE73+BE74+BE75+BE76+BE77+BE78+BE79+BE80+BE81+BE82</f>
        <v>100.00000000000001</v>
      </c>
      <c r="CD82" s="27">
        <f t="shared" ref="CD82" si="1412">BF68+BF69+BF70+BF71+BF72+BF73+BF74+BF75+BF76+BF77+BF78+BF79+BF80+BF81+BF82</f>
        <v>100</v>
      </c>
      <c r="CE82" s="27">
        <f t="shared" ref="CE82" si="1413">BG68+BG69+BG70+BG71+BG72+BG73+BG74+BG75+BG76+BG77+BG78+BG79+BG80+BG81+BG82</f>
        <v>100.00000000000001</v>
      </c>
      <c r="CF82" s="27">
        <f t="shared" ref="CF82" si="1414">BH68+BH69+BH70+BH71+BH72+BH73+BH74+BH75+BH76+BH77+BH78+BH79+BH80+BH81+BH82</f>
        <v>100</v>
      </c>
      <c r="CG82" s="27">
        <f t="shared" ref="CG82" si="1415">BI68+BI69+BI70+BI71+BI72+BI73+BI74+BI75+BI76+BI77+BI78+BI79+BI80+BI81+BI82</f>
        <v>100.00000000000001</v>
      </c>
      <c r="CH82" s="27">
        <f t="shared" ref="CH82" si="1416">BJ68+BJ69+BJ70+BJ71+BJ72+BJ73+BJ74+BJ75+BJ76+BJ77+BJ78+BJ79+BJ80+BJ81+BJ82</f>
        <v>99.999999999999986</v>
      </c>
      <c r="CI82" s="27">
        <f t="shared" ref="CI82" si="1417">BK68+BK69+BK70+BK71+BK72+BK73+BK74+BK75+BK76+BK77+BK78+BK79+BK80+BK81+BK82</f>
        <v>100.00000000000001</v>
      </c>
      <c r="CJ82" s="27">
        <f t="shared" ref="CJ82" si="1418">BL68+BL69+BL70+BL71+BL72+BL73+BL74+BL75+BL76+BL77+BL78+BL79+BL80+BL81+BL82</f>
        <v>100</v>
      </c>
      <c r="CK82" s="27">
        <f t="shared" ref="CK82" si="1419">BM68+BM69+BM70+BM71+BM72+BM73+BM74+BM75+BM76+BM77+BM78+BM79+BM80+BM81+BM82</f>
        <v>100.00000000000003</v>
      </c>
      <c r="CL82" s="24">
        <f t="shared" ref="CL82" si="1420">BN68+BN69+BN70+BN71+BN72+BN73+BN74+BN75+BN76+BN77+BN78+BN79+BN80+BN81+BN82</f>
        <v>100</v>
      </c>
      <c r="CM82" s="40">
        <f t="shared" ref="CM82" si="1421">BO68+BO69+BO70+BO71+BO72+BO73+BO74+BO75+BO76+BO77+BO78+BO79+BO80+BO81+BO82</f>
        <v>100</v>
      </c>
      <c r="CN82" s="7"/>
      <c r="CQ82" s="9"/>
      <c r="CR82" s="9"/>
      <c r="CS82" s="9"/>
      <c r="CT82" s="9"/>
      <c r="CU82" s="9"/>
      <c r="CV82" s="9"/>
      <c r="CW82" s="9"/>
      <c r="CX82" s="9"/>
      <c r="CY82" s="9"/>
      <c r="CZ82" s="9"/>
      <c r="DA82" s="9"/>
      <c r="DB82" s="9"/>
      <c r="DC82" s="9"/>
      <c r="DD82" s="9"/>
      <c r="DE82" s="9"/>
      <c r="DF82" s="9"/>
      <c r="DG82" s="9"/>
      <c r="DH82" s="9"/>
      <c r="DI82" s="9"/>
      <c r="DJ82" s="9"/>
      <c r="DK82" s="9"/>
      <c r="DL82" s="9"/>
      <c r="DM82" s="9"/>
      <c r="DN82" s="9"/>
    </row>
    <row r="83" spans="2:118" s="38" customFormat="1" x14ac:dyDescent="0.25">
      <c r="B83" s="38" t="s">
        <v>17</v>
      </c>
      <c r="C83" s="2">
        <v>0</v>
      </c>
      <c r="D83" s="2">
        <v>0</v>
      </c>
      <c r="E83" s="2">
        <v>37</v>
      </c>
      <c r="F83" s="2">
        <v>0</v>
      </c>
      <c r="G83" s="2">
        <v>2</v>
      </c>
      <c r="H83" s="2">
        <v>2</v>
      </c>
      <c r="I83" s="2">
        <v>0</v>
      </c>
      <c r="J83" s="2">
        <v>2</v>
      </c>
      <c r="K83" s="4">
        <v>2</v>
      </c>
      <c r="L83" s="3">
        <v>3</v>
      </c>
      <c r="M83" s="3">
        <v>4</v>
      </c>
      <c r="N83" s="3">
        <v>4</v>
      </c>
      <c r="O83" s="3">
        <v>0</v>
      </c>
      <c r="P83" s="3">
        <v>0</v>
      </c>
      <c r="Q83" s="3">
        <v>0</v>
      </c>
      <c r="R83" s="3">
        <v>0</v>
      </c>
      <c r="S83" s="38">
        <v>56</v>
      </c>
      <c r="V83" s="38">
        <v>512</v>
      </c>
      <c r="W83" s="3">
        <f>R68</f>
        <v>0</v>
      </c>
      <c r="X83" s="3">
        <f>R69</f>
        <v>0</v>
      </c>
      <c r="Y83" s="3">
        <f>R70</f>
        <v>0</v>
      </c>
      <c r="Z83" s="3">
        <f>R71</f>
        <v>0</v>
      </c>
      <c r="AA83" s="3">
        <f>R72</f>
        <v>0</v>
      </c>
      <c r="AB83" s="3">
        <f>R73</f>
        <v>0</v>
      </c>
      <c r="AC83" s="3">
        <f>R74</f>
        <v>0</v>
      </c>
      <c r="AD83" s="3">
        <f>R75</f>
        <v>0</v>
      </c>
      <c r="AE83" s="3">
        <f>R76</f>
        <v>0</v>
      </c>
      <c r="AF83" s="3">
        <f>R77</f>
        <v>0</v>
      </c>
      <c r="AG83" s="3">
        <f>R78</f>
        <v>0</v>
      </c>
      <c r="AH83" s="3">
        <f>R79</f>
        <v>0</v>
      </c>
      <c r="AI83" s="3">
        <f>R80</f>
        <v>0</v>
      </c>
      <c r="AJ83" s="3">
        <f>R81</f>
        <v>0</v>
      </c>
      <c r="AK83" s="3">
        <f>R82</f>
        <v>0</v>
      </c>
      <c r="AL83" s="3">
        <f>R83</f>
        <v>0</v>
      </c>
      <c r="AM83" s="3">
        <f>R84</f>
        <v>0</v>
      </c>
      <c r="AN83" s="3">
        <f>R85</f>
        <v>0</v>
      </c>
      <c r="AO83" s="3">
        <f>R86</f>
        <v>0</v>
      </c>
      <c r="AP83" s="38">
        <f>R87</f>
        <v>0</v>
      </c>
      <c r="AQ83" s="42">
        <f>R88</f>
        <v>0</v>
      </c>
      <c r="AT83" s="38">
        <v>512</v>
      </c>
      <c r="AU83" s="27">
        <f t="shared" ref="AU83" si="1422">PRODUCT(W83*100*1/W84)</f>
        <v>0</v>
      </c>
      <c r="AV83" s="27">
        <f t="shared" ref="AV83" si="1423">PRODUCT(X83*100*1/X84)</f>
        <v>0</v>
      </c>
      <c r="AW83" s="27">
        <f t="shared" ref="AW83" si="1424">PRODUCT(Y83*100*1/Y84)</f>
        <v>0</v>
      </c>
      <c r="AX83" s="27">
        <f t="shared" ref="AX83" si="1425">PRODUCT(Z83*100*1/Z84)</f>
        <v>0</v>
      </c>
      <c r="AY83" s="27">
        <f t="shared" ref="AY83" si="1426">PRODUCT(AA83*100*1/AA84)</f>
        <v>0</v>
      </c>
      <c r="AZ83" s="27">
        <f t="shared" ref="AZ83" si="1427">PRODUCT(AB83*100*1/AB84)</f>
        <v>0</v>
      </c>
      <c r="BA83" s="27">
        <f t="shared" ref="BA83" si="1428">PRODUCT(AC83*100*1/AC84)</f>
        <v>0</v>
      </c>
      <c r="BB83" s="27">
        <f t="shared" ref="BB83" si="1429">PRODUCT(AD83*100*1/AD84)</f>
        <v>0</v>
      </c>
      <c r="BC83" s="27">
        <f t="shared" ref="BC83" si="1430">PRODUCT(AE83*100*1/AE84)</f>
        <v>0</v>
      </c>
      <c r="BD83" s="27">
        <f t="shared" ref="BD83" si="1431">PRODUCT(AF83*100*1/AF84)</f>
        <v>0</v>
      </c>
      <c r="BE83" s="27">
        <f t="shared" ref="BE83" si="1432">PRODUCT(AG83*100*1/AG84)</f>
        <v>0</v>
      </c>
      <c r="BF83" s="27">
        <f t="shared" ref="BF83" si="1433">PRODUCT(AH83*100*1/AH84)</f>
        <v>0</v>
      </c>
      <c r="BG83" s="27">
        <f t="shared" ref="BG83" si="1434">PRODUCT(AI83*100*1/AI84)</f>
        <v>0</v>
      </c>
      <c r="BH83" s="27">
        <f t="shared" ref="BH83" si="1435">PRODUCT(AJ83*100*1/AJ84)</f>
        <v>0</v>
      </c>
      <c r="BI83" s="27">
        <f t="shared" ref="BI83" si="1436">PRODUCT(AK83*100*1/AK84)</f>
        <v>0</v>
      </c>
      <c r="BJ83" s="27">
        <f t="shared" ref="BJ83" si="1437">PRODUCT(AL83*100*1/AL84)</f>
        <v>0</v>
      </c>
      <c r="BK83" s="27">
        <f t="shared" ref="BK83" si="1438">PRODUCT(AM83*100*1/AM84)</f>
        <v>0</v>
      </c>
      <c r="BL83" s="27">
        <f t="shared" ref="BL83" si="1439">PRODUCT(AN83*100*1/AN84)</f>
        <v>0</v>
      </c>
      <c r="BM83" s="27">
        <f t="shared" ref="BM83" si="1440">PRODUCT(AO83*100*1/AO84)</f>
        <v>0</v>
      </c>
      <c r="BN83" s="24">
        <f t="shared" ref="BN83" si="1441">PRODUCT(AP83*100*1/AP84)</f>
        <v>0</v>
      </c>
      <c r="BO83" s="40">
        <f t="shared" ref="BO83" si="1442">PRODUCT(AQ83*100*1/AQ84)</f>
        <v>0</v>
      </c>
      <c r="BR83" s="38">
        <v>512</v>
      </c>
      <c r="BS83" s="27">
        <f t="shared" ref="BS83" si="1443">AU68+AU69+AU70+AU71+AU72+AU73+AU74+AU75+AU76+AU77+AU78+AU79+AU80+AU81+AU82+AU83</f>
        <v>100</v>
      </c>
      <c r="BT83" s="27">
        <f t="shared" ref="BT83" si="1444">AV68+AV69+AV70+AV71+AV72+AV73+AV74+AV75+AV76+AV77+AV78+AV79+AV80+AV81+AV82+AV83</f>
        <v>100</v>
      </c>
      <c r="BU83" s="27">
        <f t="shared" ref="BU83" si="1445">AW68+AW69+AW70+AW71+AW72+AW73+AW74+AW75+AW76+AW77+AW78+AW79+AW80+AW81+AW82+AW83</f>
        <v>100.00000000000001</v>
      </c>
      <c r="BV83" s="27">
        <f t="shared" ref="BV83" si="1446">AX68+AX69+AX70+AX71+AX72+AX73+AX74+AX75+AX76+AX77+AX78+AX79+AX80+AX81+AX82+AX83</f>
        <v>100.00000000000001</v>
      </c>
      <c r="BW83" s="27">
        <f t="shared" ref="BW83" si="1447">AY68+AY69+AY70+AY71+AY72+AY73+AY74+AY75+AY76+AY77+AY78+AY79+AY80+AY81+AY82+AY83</f>
        <v>100.00000000000001</v>
      </c>
      <c r="BX83" s="27">
        <f t="shared" ref="BX83" si="1448">AZ68+AZ69+AZ70+AZ71+AZ72+AZ73+AZ74+AZ75+AZ76+AZ77+AZ78+AZ79+AZ80+AZ81+AZ82+AZ83</f>
        <v>100.00000000000001</v>
      </c>
      <c r="BY83" s="27">
        <f t="shared" ref="BY83" si="1449">BA68+BA69+BA70+BA71+BA72+BA73+BA74+BA75+BA76+BA77+BA78+BA79+BA80+BA81+BA82+BA83</f>
        <v>100.00000000000001</v>
      </c>
      <c r="BZ83" s="27">
        <f t="shared" ref="BZ83" si="1450">BB68+BB69+BB70+BB71+BB72+BB73+BB74+BB75+BB76+BB77+BB78+BB79+BB80+BB81+BB82+BB83</f>
        <v>99.999999999999986</v>
      </c>
      <c r="CA83" s="27">
        <f t="shared" ref="CA83" si="1451">BC68+BC69+BC70+BC71+BC72+BC73+BC74+BC75+BC76+BC77+BC78+BC79+BC80+BC81+BC82+BC83</f>
        <v>100</v>
      </c>
      <c r="CB83" s="27">
        <f t="shared" ref="CB83" si="1452">BD68+BD69+BD70+BD71+BD72+BD73+BD74+BD75+BD76+BD77+BD78+BD79+BD80+BD81+BD82+BD83</f>
        <v>100</v>
      </c>
      <c r="CC83" s="27">
        <f t="shared" ref="CC83" si="1453">BE68+BE69+BE70+BE71+BE72+BE73+BE74+BE75+BE76+BE77+BE78+BE79+BE80+BE81+BE82+BE83</f>
        <v>100.00000000000001</v>
      </c>
      <c r="CD83" s="27">
        <f t="shared" ref="CD83" si="1454">BF68+BF69+BF70+BF71+BF72+BF73+BF74+BF75+BF76+BF77+BF78+BF79+BF80+BF81+BF82+BF83</f>
        <v>100</v>
      </c>
      <c r="CE83" s="27">
        <f t="shared" ref="CE83" si="1455">BG68+BG69+BG70+BG71+BG72+BG73+BG74+BG75+BG76+BG77+BG78+BG79+BG80+BG81+BG82+BG83</f>
        <v>100.00000000000001</v>
      </c>
      <c r="CF83" s="27">
        <f t="shared" ref="CF83" si="1456">BH68+BH69+BH70+BH71+BH72+BH73+BH74+BH75+BH76+BH77+BH78+BH79+BH80+BH81+BH82+BH83</f>
        <v>100</v>
      </c>
      <c r="CG83" s="27">
        <f t="shared" ref="CG83" si="1457">BI68+BI69+BI70+BI71+BI72+BI73+BI74+BI75+BI76+BI77+BI78+BI79+BI80+BI81+BI82+BI83</f>
        <v>100.00000000000001</v>
      </c>
      <c r="CH83" s="27">
        <f t="shared" ref="CH83" si="1458">BJ68+BJ69+BJ70+BJ71+BJ72+BJ73+BJ74+BJ75+BJ76+BJ77+BJ78+BJ79+BJ80+BJ81+BJ82+BJ83</f>
        <v>99.999999999999986</v>
      </c>
      <c r="CI83" s="27">
        <f t="shared" ref="CI83" si="1459">BK68+BK69+BK70+BK71+BK72+BK73+BK74+BK75+BK76+BK77+BK78+BK79+BK80+BK81+BK82+BK83</f>
        <v>100.00000000000001</v>
      </c>
      <c r="CJ83" s="27">
        <f t="shared" ref="CJ83" si="1460">BL68+BL69+BL70+BL71+BL72+BL73+BL74+BL75+BL76+BL77+BL78+BL79+BL80+BL81+BL82+BL83</f>
        <v>100</v>
      </c>
      <c r="CK83" s="27">
        <f t="shared" ref="CK83" si="1461">BM68+BM69+BM70+BM71+BM72+BM73+BM74+BM75+BM76+BM77+BM78+BM79+BM80+BM81+BM82+BM83</f>
        <v>100.00000000000003</v>
      </c>
      <c r="CL83" s="24">
        <f t="shared" ref="CL83" si="1462">BN68+BN69+BN70+BN71+BN72+BN73+BN74+BN75+BN76+BN77+BN78+BN79+BN80+BN81+BN82+BN83</f>
        <v>100</v>
      </c>
      <c r="CM83" s="40">
        <f t="shared" ref="CM83" si="1463">BO68+BO69+BO70+BO71+BO72+BO73+BO74+BO75+BO76+BO77+BO78+BO79+BO80+BO81+BO82+BO83</f>
        <v>100</v>
      </c>
      <c r="CN83" s="7"/>
      <c r="CQ83" s="9"/>
      <c r="CR83" s="9"/>
      <c r="CS83" s="9"/>
      <c r="CT83" s="9"/>
      <c r="CU83" s="9"/>
      <c r="CV83" s="9"/>
      <c r="CW83" s="9"/>
      <c r="CX83" s="9"/>
      <c r="CY83" s="9"/>
      <c r="CZ83" s="9"/>
      <c r="DA83" s="9"/>
      <c r="DB83" s="9"/>
      <c r="DC83" s="9"/>
      <c r="DD83" s="9"/>
      <c r="DE83" s="9"/>
      <c r="DF83" s="9"/>
      <c r="DG83" s="9"/>
      <c r="DH83" s="9"/>
      <c r="DI83" s="9"/>
      <c r="DJ83" s="9"/>
      <c r="DK83" s="9"/>
      <c r="DL83" s="9"/>
      <c r="DM83" s="9"/>
      <c r="DN83" s="9"/>
    </row>
    <row r="84" spans="2:118" s="38" customFormat="1" x14ac:dyDescent="0.25">
      <c r="B84" s="38" t="s">
        <v>18</v>
      </c>
      <c r="C84" s="2">
        <v>0</v>
      </c>
      <c r="D84" s="2">
        <v>43</v>
      </c>
      <c r="E84" s="2">
        <v>6</v>
      </c>
      <c r="F84" s="2">
        <v>5</v>
      </c>
      <c r="G84" s="2">
        <v>0</v>
      </c>
      <c r="H84" s="4">
        <v>1</v>
      </c>
      <c r="I84" s="3">
        <v>0</v>
      </c>
      <c r="J84" s="3">
        <v>0</v>
      </c>
      <c r="K84" s="3">
        <v>0</v>
      </c>
      <c r="L84" s="3">
        <v>1</v>
      </c>
      <c r="M84" s="3">
        <v>0</v>
      </c>
      <c r="N84" s="3">
        <v>0</v>
      </c>
      <c r="O84" s="3">
        <v>0</v>
      </c>
      <c r="P84" s="3">
        <v>0</v>
      </c>
      <c r="Q84" s="3">
        <v>0</v>
      </c>
      <c r="R84" s="3">
        <v>0</v>
      </c>
      <c r="S84" s="38">
        <v>56</v>
      </c>
      <c r="V84" s="38" t="s">
        <v>1</v>
      </c>
      <c r="W84" s="38">
        <f>S68</f>
        <v>56</v>
      </c>
      <c r="X84" s="38">
        <f>S69</f>
        <v>56</v>
      </c>
      <c r="Y84" s="38">
        <f>S70</f>
        <v>56</v>
      </c>
      <c r="Z84" s="38">
        <f>S71</f>
        <v>56</v>
      </c>
      <c r="AA84" s="38">
        <f>S72</f>
        <v>56</v>
      </c>
      <c r="AB84" s="38">
        <f>S73</f>
        <v>56</v>
      </c>
      <c r="AC84" s="38">
        <f>S74</f>
        <v>56</v>
      </c>
      <c r="AD84" s="38">
        <f>S75</f>
        <v>56</v>
      </c>
      <c r="AE84" s="38">
        <f>S76</f>
        <v>56</v>
      </c>
      <c r="AF84" s="38">
        <f>S77</f>
        <v>56</v>
      </c>
      <c r="AG84" s="38">
        <f>S78</f>
        <v>56</v>
      </c>
      <c r="AH84" s="38">
        <f>S79</f>
        <v>56</v>
      </c>
      <c r="AI84" s="38">
        <f>S80</f>
        <v>56</v>
      </c>
      <c r="AJ84" s="38">
        <f>S81</f>
        <v>22</v>
      </c>
      <c r="AK84" s="38">
        <f>S82</f>
        <v>56</v>
      </c>
      <c r="AL84" s="38">
        <f>S83</f>
        <v>56</v>
      </c>
      <c r="AM84" s="38">
        <f>S84</f>
        <v>56</v>
      </c>
      <c r="AN84" s="38">
        <f>S85</f>
        <v>56</v>
      </c>
      <c r="AO84" s="38">
        <f>S86</f>
        <v>56</v>
      </c>
      <c r="AP84" s="38">
        <f>S87</f>
        <v>56</v>
      </c>
      <c r="AQ84" s="38">
        <f>S88</f>
        <v>56</v>
      </c>
      <c r="AT84" s="38" t="s">
        <v>36</v>
      </c>
      <c r="AU84" s="24">
        <f t="shared" ref="AU84:BO84" si="1464">SUM(AU68:AU83)</f>
        <v>100</v>
      </c>
      <c r="AV84" s="24">
        <f t="shared" si="1464"/>
        <v>100</v>
      </c>
      <c r="AW84" s="24">
        <f t="shared" si="1464"/>
        <v>100.00000000000001</v>
      </c>
      <c r="AX84" s="24">
        <f t="shared" si="1464"/>
        <v>100.00000000000001</v>
      </c>
      <c r="AY84" s="24">
        <f t="shared" si="1464"/>
        <v>100.00000000000001</v>
      </c>
      <c r="AZ84" s="24">
        <f t="shared" si="1464"/>
        <v>100.00000000000001</v>
      </c>
      <c r="BA84" s="24">
        <f t="shared" si="1464"/>
        <v>100.00000000000001</v>
      </c>
      <c r="BB84" s="24">
        <f t="shared" si="1464"/>
        <v>99.999999999999986</v>
      </c>
      <c r="BC84" s="24">
        <f t="shared" si="1464"/>
        <v>100</v>
      </c>
      <c r="BD84" s="24">
        <f t="shared" si="1464"/>
        <v>100</v>
      </c>
      <c r="BE84" s="24">
        <f t="shared" si="1464"/>
        <v>100.00000000000001</v>
      </c>
      <c r="BF84" s="24">
        <f t="shared" si="1464"/>
        <v>100</v>
      </c>
      <c r="BG84" s="24">
        <f t="shared" si="1464"/>
        <v>100.00000000000001</v>
      </c>
      <c r="BH84" s="24">
        <f t="shared" si="1464"/>
        <v>100</v>
      </c>
      <c r="BI84" s="24">
        <f t="shared" si="1464"/>
        <v>100.00000000000001</v>
      </c>
      <c r="BJ84" s="24">
        <f t="shared" si="1464"/>
        <v>99.999999999999986</v>
      </c>
      <c r="BK84" s="24">
        <f t="shared" si="1464"/>
        <v>100.00000000000001</v>
      </c>
      <c r="BL84" s="24">
        <f t="shared" si="1464"/>
        <v>100</v>
      </c>
      <c r="BM84" s="24">
        <f t="shared" si="1464"/>
        <v>100.00000000000003</v>
      </c>
      <c r="BN84" s="24">
        <f t="shared" si="1464"/>
        <v>100</v>
      </c>
      <c r="BO84" s="24">
        <f t="shared" si="1464"/>
        <v>100</v>
      </c>
      <c r="BS84" s="24"/>
      <c r="BT84" s="24"/>
      <c r="BU84" s="24"/>
      <c r="BV84" s="24"/>
      <c r="BW84" s="24"/>
      <c r="BX84" s="24"/>
      <c r="BY84" s="24"/>
      <c r="BZ84" s="24"/>
      <c r="CA84" s="24"/>
      <c r="CB84" s="24"/>
      <c r="CC84" s="24"/>
      <c r="CD84" s="24"/>
      <c r="CE84" s="24"/>
      <c r="CF84" s="24"/>
      <c r="CG84" s="24"/>
      <c r="CH84" s="24"/>
      <c r="CI84" s="24"/>
      <c r="CJ84" s="24"/>
      <c r="CK84" s="24"/>
      <c r="CL84" s="24"/>
      <c r="CM84" s="24"/>
      <c r="CQ84" s="9"/>
      <c r="CR84" s="9"/>
      <c r="CS84" s="9"/>
      <c r="CT84" s="9"/>
      <c r="CU84" s="9"/>
      <c r="CV84" s="9"/>
      <c r="CW84" s="9"/>
      <c r="CX84" s="9"/>
      <c r="CY84" s="9"/>
      <c r="CZ84" s="9"/>
      <c r="DA84" s="9"/>
      <c r="DB84" s="9"/>
      <c r="DC84" s="9"/>
      <c r="DD84" s="9"/>
      <c r="DE84" s="9"/>
      <c r="DF84" s="9"/>
      <c r="DG84" s="9"/>
      <c r="DH84" s="9"/>
      <c r="DI84" s="9"/>
      <c r="DJ84" s="9"/>
      <c r="DK84" s="9"/>
      <c r="DL84" s="9"/>
      <c r="DM84" s="9"/>
      <c r="DN84" s="9"/>
    </row>
    <row r="85" spans="2:118" s="38" customFormat="1" x14ac:dyDescent="0.25">
      <c r="B85" s="38" t="s">
        <v>19</v>
      </c>
      <c r="C85" s="2">
        <v>0</v>
      </c>
      <c r="D85" s="2">
        <v>48</v>
      </c>
      <c r="E85" s="2">
        <v>0</v>
      </c>
      <c r="F85" s="2">
        <v>7</v>
      </c>
      <c r="G85" s="2">
        <v>0</v>
      </c>
      <c r="H85" s="2">
        <v>1</v>
      </c>
      <c r="I85" s="4">
        <v>0</v>
      </c>
      <c r="J85" s="3">
        <v>0</v>
      </c>
      <c r="K85" s="3">
        <v>0</v>
      </c>
      <c r="L85" s="3">
        <v>0</v>
      </c>
      <c r="M85" s="3">
        <v>0</v>
      </c>
      <c r="N85" s="3">
        <v>0</v>
      </c>
      <c r="O85" s="3">
        <v>0</v>
      </c>
      <c r="P85" s="3">
        <v>0</v>
      </c>
      <c r="Q85" s="3">
        <v>0</v>
      </c>
      <c r="R85" s="3">
        <v>0</v>
      </c>
      <c r="S85" s="38">
        <v>56</v>
      </c>
      <c r="AU85" s="24"/>
      <c r="AV85" s="24"/>
      <c r="AW85" s="24"/>
      <c r="AX85" s="24"/>
      <c r="AY85" s="24"/>
      <c r="AZ85" s="24"/>
      <c r="BA85" s="24"/>
      <c r="BB85" s="24"/>
      <c r="BC85" s="24"/>
      <c r="BD85" s="24"/>
      <c r="BE85" s="24"/>
      <c r="BF85" s="24"/>
      <c r="BG85" s="24"/>
      <c r="BH85" s="24"/>
      <c r="BI85" s="24"/>
      <c r="BJ85" s="24"/>
      <c r="BK85" s="24"/>
      <c r="BL85" s="24"/>
      <c r="BM85" s="24"/>
      <c r="BN85" s="24"/>
      <c r="BO85" s="24"/>
      <c r="BS85" s="24"/>
      <c r="BT85" s="24"/>
      <c r="BU85" s="24"/>
      <c r="BV85" s="24"/>
      <c r="BW85" s="24"/>
      <c r="BX85" s="24"/>
      <c r="BY85" s="24"/>
      <c r="BZ85" s="24"/>
      <c r="CA85" s="24"/>
      <c r="CB85" s="24"/>
      <c r="CC85" s="24"/>
      <c r="CD85" s="24"/>
      <c r="CE85" s="24"/>
      <c r="CF85" s="24"/>
      <c r="CG85" s="24"/>
      <c r="CH85" s="24"/>
      <c r="CI85" s="24"/>
      <c r="CJ85" s="24"/>
      <c r="CK85" s="24"/>
      <c r="CL85" s="24"/>
      <c r="CM85" s="24"/>
      <c r="CQ85" s="9"/>
      <c r="CR85" s="9"/>
      <c r="CS85" s="9"/>
      <c r="CT85" s="9"/>
      <c r="CU85" s="9"/>
      <c r="CV85" s="9"/>
      <c r="CW85" s="9"/>
      <c r="CX85" s="9"/>
      <c r="CY85" s="9"/>
      <c r="CZ85" s="9"/>
      <c r="DA85" s="9"/>
      <c r="DB85" s="9"/>
      <c r="DC85" s="9"/>
      <c r="DD85" s="9"/>
      <c r="DE85" s="9"/>
      <c r="DF85" s="9"/>
      <c r="DG85" s="9"/>
      <c r="DH85" s="9"/>
      <c r="DI85" s="9"/>
      <c r="DJ85" s="9"/>
      <c r="DK85" s="9"/>
      <c r="DL85" s="9"/>
      <c r="DM85" s="9"/>
      <c r="DN85" s="9"/>
    </row>
    <row r="86" spans="2:118" s="38" customFormat="1" x14ac:dyDescent="0.25">
      <c r="B86" s="38" t="s">
        <v>20</v>
      </c>
      <c r="C86" s="2">
        <v>0</v>
      </c>
      <c r="D86" s="2">
        <v>1</v>
      </c>
      <c r="E86" s="2">
        <v>16</v>
      </c>
      <c r="F86" s="2">
        <v>33</v>
      </c>
      <c r="G86" s="2">
        <v>3</v>
      </c>
      <c r="H86" s="3">
        <v>1</v>
      </c>
      <c r="I86" s="3">
        <v>1</v>
      </c>
      <c r="J86" s="3">
        <v>0</v>
      </c>
      <c r="K86" s="3">
        <v>0</v>
      </c>
      <c r="L86" s="3">
        <v>1</v>
      </c>
      <c r="M86" s="3">
        <v>0</v>
      </c>
      <c r="N86" s="3">
        <v>0</v>
      </c>
      <c r="O86" s="3">
        <v>0</v>
      </c>
      <c r="P86" s="3">
        <v>0</v>
      </c>
      <c r="Q86" s="3">
        <v>0</v>
      </c>
      <c r="R86" s="3">
        <v>0</v>
      </c>
      <c r="S86" s="38">
        <v>56</v>
      </c>
      <c r="AU86" s="24"/>
      <c r="AV86" s="24"/>
      <c r="AW86" s="24"/>
      <c r="AX86" s="24"/>
      <c r="AY86" s="24"/>
      <c r="AZ86" s="24"/>
      <c r="BA86" s="24"/>
      <c r="BB86" s="24"/>
      <c r="BC86" s="24"/>
      <c r="BD86" s="24"/>
      <c r="BE86" s="24"/>
      <c r="BF86" s="24"/>
      <c r="BG86" s="24"/>
      <c r="BH86" s="24"/>
      <c r="BI86" s="24"/>
      <c r="BJ86" s="24"/>
      <c r="BK86" s="24"/>
      <c r="BL86" s="24"/>
      <c r="BM86" s="24"/>
      <c r="BN86" s="24"/>
      <c r="BO86" s="24"/>
      <c r="BS86" s="24"/>
      <c r="BT86" s="24"/>
      <c r="BU86" s="24"/>
      <c r="BV86" s="24"/>
      <c r="BW86" s="24"/>
      <c r="BX86" s="24"/>
      <c r="BY86" s="24"/>
      <c r="BZ86" s="24"/>
      <c r="CA86" s="24"/>
      <c r="CB86" s="24"/>
      <c r="CC86" s="24"/>
      <c r="CD86" s="24"/>
      <c r="CE86" s="24"/>
      <c r="CF86" s="24"/>
      <c r="CG86" s="24"/>
      <c r="CH86" s="24"/>
      <c r="CI86" s="24"/>
      <c r="CJ86" s="24"/>
      <c r="CK86" s="24"/>
      <c r="CL86" s="24"/>
      <c r="CM86" s="24"/>
      <c r="CQ86" s="9"/>
      <c r="CR86" s="9"/>
      <c r="CS86" s="9"/>
      <c r="CT86" s="9"/>
      <c r="CU86" s="9"/>
      <c r="CV86" s="9"/>
      <c r="CW86" s="9"/>
      <c r="CX86" s="9"/>
      <c r="CY86" s="9"/>
      <c r="CZ86" s="9"/>
      <c r="DA86" s="9"/>
      <c r="DB86" s="9"/>
      <c r="DC86" s="9"/>
      <c r="DD86" s="9"/>
      <c r="DE86" s="9"/>
      <c r="DF86" s="9"/>
      <c r="DG86" s="9"/>
      <c r="DH86" s="9"/>
      <c r="DI86" s="9"/>
      <c r="DJ86" s="9"/>
      <c r="DK86" s="9"/>
      <c r="DL86" s="9"/>
      <c r="DM86" s="9"/>
      <c r="DN86" s="9"/>
    </row>
    <row r="87" spans="2:118" s="38" customFormat="1" x14ac:dyDescent="0.25">
      <c r="B87" s="38" t="s">
        <v>21</v>
      </c>
      <c r="C87" s="38">
        <v>0</v>
      </c>
      <c r="D87" s="38">
        <v>0</v>
      </c>
      <c r="E87" s="38">
        <v>1</v>
      </c>
      <c r="F87" s="38">
        <v>0</v>
      </c>
      <c r="G87" s="38">
        <v>3</v>
      </c>
      <c r="H87" s="38">
        <v>31</v>
      </c>
      <c r="I87" s="38">
        <v>15</v>
      </c>
      <c r="J87" s="38">
        <v>4</v>
      </c>
      <c r="K87" s="38">
        <v>0</v>
      </c>
      <c r="L87" s="38">
        <v>1</v>
      </c>
      <c r="M87" s="38">
        <v>1</v>
      </c>
      <c r="N87" s="38">
        <v>0</v>
      </c>
      <c r="O87" s="38">
        <v>0</v>
      </c>
      <c r="P87" s="38">
        <v>0</v>
      </c>
      <c r="Q87" s="38">
        <v>0</v>
      </c>
      <c r="R87" s="38">
        <v>0</v>
      </c>
      <c r="S87" s="38">
        <v>56</v>
      </c>
      <c r="AU87" s="24"/>
      <c r="AV87" s="24"/>
      <c r="AW87" s="24"/>
      <c r="AX87" s="24"/>
      <c r="AY87" s="24"/>
      <c r="AZ87" s="24"/>
      <c r="BA87" s="24"/>
      <c r="BB87" s="24"/>
      <c r="BC87" s="24"/>
      <c r="BD87" s="24"/>
      <c r="BE87" s="24"/>
      <c r="BF87" s="24"/>
      <c r="BG87" s="24"/>
      <c r="BH87" s="24"/>
      <c r="BI87" s="24"/>
      <c r="BJ87" s="24"/>
      <c r="BK87" s="24"/>
      <c r="BL87" s="24"/>
      <c r="BM87" s="24"/>
      <c r="BN87" s="24"/>
      <c r="BO87" s="24"/>
      <c r="BS87" s="24"/>
      <c r="BT87" s="24"/>
      <c r="BU87" s="24"/>
      <c r="BV87" s="24"/>
      <c r="BW87" s="24"/>
      <c r="BX87" s="24"/>
      <c r="BY87" s="24"/>
      <c r="BZ87" s="24"/>
      <c r="CA87" s="24"/>
      <c r="CB87" s="24"/>
      <c r="CC87" s="24"/>
      <c r="CD87" s="24"/>
      <c r="CE87" s="24"/>
      <c r="CF87" s="24"/>
      <c r="CG87" s="24"/>
      <c r="CH87" s="24"/>
      <c r="CI87" s="24"/>
      <c r="CJ87" s="24"/>
      <c r="CK87" s="24"/>
      <c r="CL87" s="24"/>
      <c r="CM87" s="24"/>
      <c r="CQ87" s="9"/>
      <c r="CR87" s="9"/>
      <c r="CS87" s="9"/>
      <c r="CT87" s="9"/>
      <c r="CU87" s="9"/>
      <c r="CV87" s="9"/>
      <c r="CW87" s="9"/>
      <c r="CX87" s="9"/>
      <c r="CY87" s="9"/>
      <c r="CZ87" s="9"/>
      <c r="DA87" s="9"/>
      <c r="DB87" s="9"/>
      <c r="DC87" s="9"/>
      <c r="DD87" s="9"/>
      <c r="DE87" s="9"/>
      <c r="DF87" s="9"/>
      <c r="DG87" s="9"/>
      <c r="DH87" s="9"/>
      <c r="DI87" s="9"/>
      <c r="DJ87" s="9"/>
      <c r="DK87" s="9"/>
      <c r="DL87" s="9"/>
      <c r="DM87" s="9"/>
      <c r="DN87" s="9"/>
    </row>
    <row r="88" spans="2:118" s="38" customFormat="1" x14ac:dyDescent="0.25">
      <c r="B88" s="38" t="s">
        <v>22</v>
      </c>
      <c r="C88" s="43">
        <v>0</v>
      </c>
      <c r="D88" s="43">
        <v>12</v>
      </c>
      <c r="E88" s="43">
        <v>0</v>
      </c>
      <c r="F88" s="43">
        <v>28</v>
      </c>
      <c r="G88" s="43">
        <v>13</v>
      </c>
      <c r="H88" s="43">
        <v>1</v>
      </c>
      <c r="I88" s="43">
        <v>2</v>
      </c>
      <c r="J88" s="41">
        <v>0</v>
      </c>
      <c r="K88" s="42">
        <v>0</v>
      </c>
      <c r="L88" s="42">
        <v>0</v>
      </c>
      <c r="M88" s="42">
        <v>0</v>
      </c>
      <c r="N88" s="42">
        <v>0</v>
      </c>
      <c r="O88" s="42">
        <v>0</v>
      </c>
      <c r="P88" s="42">
        <v>0</v>
      </c>
      <c r="Q88" s="42">
        <v>0</v>
      </c>
      <c r="R88" s="42">
        <v>0</v>
      </c>
      <c r="S88" s="38">
        <v>56</v>
      </c>
      <c r="AU88" s="24"/>
      <c r="AV88" s="24"/>
      <c r="AW88" s="24"/>
      <c r="AX88" s="24"/>
      <c r="AY88" s="24"/>
      <c r="AZ88" s="24"/>
      <c r="BA88" s="24"/>
      <c r="BB88" s="24"/>
      <c r="BC88" s="24"/>
      <c r="BD88" s="24"/>
      <c r="BE88" s="24"/>
      <c r="BF88" s="24"/>
      <c r="BG88" s="24"/>
      <c r="BH88" s="24"/>
      <c r="BI88" s="24"/>
      <c r="BJ88" s="24"/>
      <c r="BK88" s="24"/>
      <c r="BL88" s="24"/>
      <c r="BM88" s="24"/>
      <c r="BN88" s="24"/>
      <c r="BO88" s="24"/>
      <c r="BS88" s="24"/>
      <c r="BT88" s="24"/>
      <c r="BU88" s="24"/>
      <c r="BV88" s="24"/>
      <c r="BW88" s="24"/>
      <c r="BX88" s="24"/>
      <c r="BY88" s="24"/>
      <c r="BZ88" s="24"/>
      <c r="CA88" s="24"/>
      <c r="CB88" s="24"/>
      <c r="CC88" s="24"/>
      <c r="CD88" s="24"/>
      <c r="CE88" s="24"/>
      <c r="CF88" s="24"/>
      <c r="CG88" s="24"/>
      <c r="CH88" s="24"/>
      <c r="CI88" s="24"/>
      <c r="CJ88" s="24"/>
      <c r="CK88" s="24"/>
      <c r="CL88" s="24"/>
      <c r="CM88" s="24"/>
      <c r="CQ88" s="9"/>
      <c r="CR88" s="9"/>
      <c r="CS88" s="9"/>
      <c r="CT88" s="9"/>
      <c r="CU88" s="9"/>
      <c r="CV88" s="9"/>
      <c r="CW88" s="9"/>
      <c r="CX88" s="9"/>
      <c r="CY88" s="9"/>
      <c r="CZ88" s="9"/>
      <c r="DA88" s="9"/>
      <c r="DB88" s="9"/>
      <c r="DC88" s="9"/>
      <c r="DD88" s="9"/>
      <c r="DE88" s="9"/>
      <c r="DF88" s="9"/>
      <c r="DG88" s="9"/>
      <c r="DH88" s="9"/>
      <c r="DI88" s="9"/>
      <c r="DJ88" s="9"/>
      <c r="DK88" s="9"/>
      <c r="DL88" s="9"/>
      <c r="DM88" s="9"/>
      <c r="DN88" s="9"/>
    </row>
    <row r="89" spans="2:118" s="38" customFormat="1" x14ac:dyDescent="0.25">
      <c r="B89" s="38" t="s">
        <v>73</v>
      </c>
      <c r="C89" s="38">
        <v>0</v>
      </c>
      <c r="D89" s="38">
        <v>0</v>
      </c>
      <c r="E89" s="38">
        <v>0</v>
      </c>
      <c r="F89" s="38">
        <v>0</v>
      </c>
      <c r="G89" s="38">
        <v>0</v>
      </c>
      <c r="H89" s="38">
        <v>2</v>
      </c>
      <c r="I89" s="38">
        <v>0</v>
      </c>
      <c r="J89" s="38">
        <v>2</v>
      </c>
      <c r="K89" s="38">
        <v>37</v>
      </c>
      <c r="L89" s="38">
        <v>13</v>
      </c>
      <c r="M89" s="38">
        <v>2</v>
      </c>
      <c r="N89" s="38">
        <v>0</v>
      </c>
      <c r="O89" s="38">
        <v>0</v>
      </c>
      <c r="P89" s="38">
        <v>0</v>
      </c>
      <c r="Q89" s="38">
        <v>0</v>
      </c>
      <c r="R89" s="38">
        <v>0</v>
      </c>
      <c r="S89" s="38">
        <v>56</v>
      </c>
      <c r="AU89" s="24"/>
      <c r="AV89" s="24"/>
      <c r="AW89" s="24"/>
      <c r="AX89" s="24"/>
      <c r="AY89" s="24"/>
      <c r="AZ89" s="24"/>
      <c r="BA89" s="24"/>
      <c r="BB89" s="24"/>
      <c r="BC89" s="24"/>
      <c r="BD89" s="24"/>
      <c r="BE89" s="24"/>
      <c r="BF89" s="24"/>
      <c r="BG89" s="24"/>
      <c r="BH89" s="24"/>
      <c r="BI89" s="24"/>
      <c r="BJ89" s="24"/>
      <c r="BK89" s="24"/>
      <c r="BL89" s="24"/>
      <c r="BM89" s="24"/>
      <c r="BN89" s="24"/>
      <c r="BO89" s="24"/>
      <c r="BS89" s="24"/>
      <c r="BT89" s="24"/>
      <c r="BU89" s="24"/>
      <c r="BV89" s="24"/>
      <c r="BW89" s="24"/>
      <c r="BX89" s="24"/>
      <c r="BY89" s="24"/>
      <c r="BZ89" s="24"/>
      <c r="CA89" s="24"/>
      <c r="CB89" s="24"/>
      <c r="CC89" s="24"/>
      <c r="CD89" s="24"/>
      <c r="CE89" s="24"/>
      <c r="CF89" s="24"/>
      <c r="CG89" s="24"/>
      <c r="CH89" s="24"/>
      <c r="CI89" s="24"/>
      <c r="CJ89" s="24"/>
      <c r="CK89" s="24"/>
      <c r="CL89" s="24"/>
      <c r="CM89" s="24"/>
      <c r="CQ89" s="9"/>
      <c r="CR89" s="9"/>
      <c r="CS89" s="9"/>
      <c r="CT89" s="9"/>
      <c r="CU89" s="9"/>
      <c r="CV89" s="9"/>
      <c r="CW89" s="9"/>
      <c r="CX89" s="9"/>
      <c r="CY89" s="9"/>
      <c r="CZ89" s="9"/>
      <c r="DA89" s="9"/>
      <c r="DB89" s="9"/>
      <c r="DC89" s="9"/>
      <c r="DD89" s="9"/>
      <c r="DE89" s="9"/>
      <c r="DF89" s="9"/>
      <c r="DG89" s="9"/>
      <c r="DH89" s="9"/>
      <c r="DI89" s="9"/>
      <c r="DJ89" s="9"/>
      <c r="DK89" s="9"/>
      <c r="DL89" s="9"/>
      <c r="DM89" s="9"/>
      <c r="DN89" s="9"/>
    </row>
    <row r="90" spans="2:118" s="38" customFormat="1" x14ac:dyDescent="0.25">
      <c r="B90" s="38" t="s">
        <v>78</v>
      </c>
      <c r="C90" s="38">
        <v>0</v>
      </c>
      <c r="D90" s="38">
        <v>4</v>
      </c>
      <c r="E90" s="38">
        <v>0</v>
      </c>
      <c r="F90" s="38">
        <v>17</v>
      </c>
      <c r="G90" s="38">
        <v>14</v>
      </c>
      <c r="H90" s="38">
        <v>3</v>
      </c>
      <c r="I90" s="38">
        <v>1</v>
      </c>
      <c r="J90" s="38">
        <v>3</v>
      </c>
      <c r="K90" s="38">
        <v>1</v>
      </c>
      <c r="L90" s="38">
        <v>1</v>
      </c>
      <c r="M90" s="38">
        <v>11</v>
      </c>
      <c r="N90" s="38">
        <v>0</v>
      </c>
      <c r="O90" s="38">
        <v>0</v>
      </c>
      <c r="P90" s="38">
        <v>0</v>
      </c>
      <c r="Q90" s="38">
        <v>0</v>
      </c>
      <c r="R90" s="38">
        <v>0</v>
      </c>
      <c r="S90" s="38">
        <v>55</v>
      </c>
      <c r="AU90" s="24"/>
      <c r="AV90" s="24"/>
      <c r="AW90" s="24"/>
      <c r="AX90" s="24"/>
      <c r="AY90" s="24"/>
      <c r="AZ90" s="24"/>
      <c r="BA90" s="24"/>
      <c r="BB90" s="24"/>
      <c r="BC90" s="24"/>
      <c r="BD90" s="24"/>
      <c r="BE90" s="24"/>
      <c r="BF90" s="24"/>
      <c r="BG90" s="24"/>
      <c r="BH90" s="24"/>
      <c r="BI90" s="24"/>
      <c r="BJ90" s="24"/>
      <c r="BK90" s="24"/>
      <c r="BL90" s="24"/>
      <c r="BM90" s="24"/>
      <c r="BN90" s="24"/>
      <c r="BO90" s="24"/>
      <c r="BS90" s="24"/>
      <c r="BT90" s="24"/>
      <c r="BU90" s="24"/>
      <c r="BV90" s="24"/>
      <c r="BW90" s="24"/>
      <c r="BX90" s="24"/>
      <c r="BY90" s="24"/>
      <c r="BZ90" s="24"/>
      <c r="CA90" s="24"/>
      <c r="CB90" s="24"/>
      <c r="CC90" s="24"/>
      <c r="CD90" s="24"/>
      <c r="CE90" s="24"/>
      <c r="CF90" s="24"/>
      <c r="CG90" s="24"/>
      <c r="CH90" s="24"/>
      <c r="CI90" s="24"/>
      <c r="CJ90" s="24"/>
      <c r="CK90" s="24"/>
      <c r="CL90" s="24"/>
      <c r="CM90" s="24"/>
      <c r="CQ90" s="9"/>
      <c r="CR90" s="9"/>
      <c r="CS90" s="9"/>
      <c r="CT90" s="9"/>
      <c r="CU90" s="9"/>
      <c r="CV90" s="9"/>
      <c r="CW90" s="9"/>
      <c r="CX90" s="9"/>
      <c r="CY90" s="9"/>
      <c r="CZ90" s="9"/>
      <c r="DA90" s="9"/>
      <c r="DB90" s="9"/>
      <c r="DC90" s="9"/>
      <c r="DD90" s="9"/>
      <c r="DE90" s="9"/>
      <c r="DF90" s="9"/>
      <c r="DG90" s="9"/>
      <c r="DH90" s="9"/>
      <c r="DI90" s="9"/>
      <c r="DJ90" s="9"/>
      <c r="DK90" s="9"/>
      <c r="DL90" s="9"/>
      <c r="DM90" s="9"/>
      <c r="DN90" s="9"/>
    </row>
    <row r="91" spans="2:118" s="38" customFormat="1" x14ac:dyDescent="0.25">
      <c r="B91" s="38" t="s">
        <v>79</v>
      </c>
      <c r="C91" s="38">
        <v>0</v>
      </c>
      <c r="D91" s="38">
        <v>0</v>
      </c>
      <c r="E91" s="38">
        <v>0</v>
      </c>
      <c r="F91" s="38">
        <v>50</v>
      </c>
      <c r="G91" s="38">
        <v>0</v>
      </c>
      <c r="H91" s="38">
        <v>3</v>
      </c>
      <c r="I91" s="38">
        <v>0</v>
      </c>
      <c r="J91" s="38">
        <v>0</v>
      </c>
      <c r="K91" s="38">
        <v>2</v>
      </c>
      <c r="L91" s="38">
        <v>0</v>
      </c>
      <c r="M91" s="38">
        <v>0</v>
      </c>
      <c r="N91" s="38">
        <v>0</v>
      </c>
      <c r="O91" s="38">
        <v>0</v>
      </c>
      <c r="P91" s="38">
        <v>0</v>
      </c>
      <c r="Q91" s="38">
        <v>0</v>
      </c>
      <c r="R91" s="38">
        <v>0</v>
      </c>
      <c r="S91" s="38">
        <v>55</v>
      </c>
    </row>
    <row r="92" spans="2:118" s="38" customFormat="1" x14ac:dyDescent="0.25"/>
    <row r="93" spans="2:118" s="38" customFormat="1" x14ac:dyDescent="0.25"/>
    <row r="94" spans="2:118" s="38" customFormat="1" x14ac:dyDescent="0.25"/>
    <row r="95" spans="2:118" s="38" customFormat="1" x14ac:dyDescent="0.25"/>
    <row r="96" spans="2:118" s="38" customFormat="1" x14ac:dyDescent="0.25"/>
    <row r="98" spans="1:118" x14ac:dyDescent="0.25">
      <c r="V98" t="str">
        <f>A99</f>
        <v xml:space="preserve">Klebsiella pneumoniae  </v>
      </c>
      <c r="AT98" t="str">
        <f>A99</f>
        <v xml:space="preserve">Klebsiella pneumoniae  </v>
      </c>
      <c r="BR98" t="str">
        <f>A99</f>
        <v xml:space="preserve">Klebsiella pneumoniae  </v>
      </c>
    </row>
    <row r="99" spans="1:118" s="1" customFormat="1" ht="18.75" x14ac:dyDescent="0.25">
      <c r="A99" s="1" t="s">
        <v>77</v>
      </c>
      <c r="B99" s="1" t="s">
        <v>0</v>
      </c>
      <c r="C99" s="1">
        <v>1.5625E-2</v>
      </c>
      <c r="D99" s="1">
        <v>3.125E-2</v>
      </c>
      <c r="E99" s="1">
        <v>6.25E-2</v>
      </c>
      <c r="F99" s="1">
        <v>0.125</v>
      </c>
      <c r="G99" s="1">
        <v>0.25</v>
      </c>
      <c r="H99" s="1">
        <v>0.5</v>
      </c>
      <c r="I99" s="1">
        <v>1</v>
      </c>
      <c r="J99" s="1">
        <v>2</v>
      </c>
      <c r="K99" s="1">
        <v>4</v>
      </c>
      <c r="L99" s="1">
        <v>8</v>
      </c>
      <c r="M99" s="1">
        <v>16</v>
      </c>
      <c r="N99" s="1">
        <v>32</v>
      </c>
      <c r="O99" s="1">
        <v>64</v>
      </c>
      <c r="P99" s="1">
        <v>128</v>
      </c>
      <c r="Q99" s="1">
        <v>256</v>
      </c>
      <c r="R99" s="1">
        <v>512</v>
      </c>
      <c r="S99" s="1" t="s">
        <v>1</v>
      </c>
      <c r="V99" s="1" t="s">
        <v>0</v>
      </c>
      <c r="W99" s="1" t="str">
        <f>B100</f>
        <v>Ampicillin</v>
      </c>
      <c r="X99" s="1" t="str">
        <f>B101</f>
        <v>Ampicillin/ Sulbactam</v>
      </c>
      <c r="Y99" s="1" t="str">
        <f>B102</f>
        <v>Piperacillin</v>
      </c>
      <c r="Z99" s="1" t="str">
        <f>B103</f>
        <v>Piperacillin/ Tazobactam</v>
      </c>
      <c r="AA99" s="1" t="str">
        <f>B104</f>
        <v>Aztreonam</v>
      </c>
      <c r="AB99" s="1" t="str">
        <f>B105</f>
        <v>Cefotaxim</v>
      </c>
      <c r="AC99" s="1" t="str">
        <f>B106</f>
        <v>Ceftazidim</v>
      </c>
      <c r="AD99" s="1" t="str">
        <f>B107</f>
        <v>Cefuroxim</v>
      </c>
      <c r="AE99" s="1" t="str">
        <f>B108</f>
        <v>Imipenem</v>
      </c>
      <c r="AF99" s="1" t="str">
        <f>B109</f>
        <v>Meropenem</v>
      </c>
      <c r="AG99" s="1" t="str">
        <f>B110</f>
        <v>Colistin</v>
      </c>
      <c r="AH99" s="1" t="str">
        <f>B111</f>
        <v>Amikacin</v>
      </c>
      <c r="AI99" s="1" t="str">
        <f>B112</f>
        <v>Gentamicin</v>
      </c>
      <c r="AJ99" s="1" t="str">
        <f>B113</f>
        <v>Tobramycin</v>
      </c>
      <c r="AK99" s="1" t="str">
        <f>B114</f>
        <v>Fosfomycin</v>
      </c>
      <c r="AL99" s="1" t="str">
        <f>B115</f>
        <v>Cotrimoxazol</v>
      </c>
      <c r="AM99" s="1" t="str">
        <f>B116</f>
        <v>Ciprofloxacin</v>
      </c>
      <c r="AN99" s="1" t="str">
        <f>B117</f>
        <v>Levofloxacin</v>
      </c>
      <c r="AO99" s="1" t="str">
        <f>B118</f>
        <v>Moxifloxacin</v>
      </c>
      <c r="AP99" s="1" t="str">
        <f>B119</f>
        <v>Doxycyclin</v>
      </c>
      <c r="AQ99" s="1" t="str">
        <f>B120</f>
        <v>Tigecyclin</v>
      </c>
      <c r="AT99" s="1" t="s">
        <v>0</v>
      </c>
      <c r="AU99" s="24" t="str">
        <f t="shared" ref="AU99" si="1465">W99</f>
        <v>Ampicillin</v>
      </c>
      <c r="AV99" s="24" t="str">
        <f t="shared" ref="AV99" si="1466">X99</f>
        <v>Ampicillin/ Sulbactam</v>
      </c>
      <c r="AW99" s="24" t="str">
        <f t="shared" ref="AW99" si="1467">Y99</f>
        <v>Piperacillin</v>
      </c>
      <c r="AX99" s="24" t="str">
        <f t="shared" ref="AX99" si="1468">Z99</f>
        <v>Piperacillin/ Tazobactam</v>
      </c>
      <c r="AY99" s="24" t="str">
        <f t="shared" ref="AY99" si="1469">AA99</f>
        <v>Aztreonam</v>
      </c>
      <c r="AZ99" s="24" t="str">
        <f t="shared" ref="AZ99" si="1470">AB99</f>
        <v>Cefotaxim</v>
      </c>
      <c r="BA99" s="24" t="str">
        <f t="shared" ref="BA99" si="1471">AC99</f>
        <v>Ceftazidim</v>
      </c>
      <c r="BB99" s="24" t="str">
        <f t="shared" ref="BB99" si="1472">AD99</f>
        <v>Cefuroxim</v>
      </c>
      <c r="BC99" s="24" t="str">
        <f t="shared" ref="BC99" si="1473">AE99</f>
        <v>Imipenem</v>
      </c>
      <c r="BD99" s="24" t="str">
        <f t="shared" ref="BD99" si="1474">AF99</f>
        <v>Meropenem</v>
      </c>
      <c r="BE99" s="24" t="str">
        <f t="shared" ref="BE99" si="1475">AG99</f>
        <v>Colistin</v>
      </c>
      <c r="BF99" s="24" t="str">
        <f t="shared" ref="BF99" si="1476">AH99</f>
        <v>Amikacin</v>
      </c>
      <c r="BG99" s="24" t="str">
        <f t="shared" ref="BG99" si="1477">AI99</f>
        <v>Gentamicin</v>
      </c>
      <c r="BH99" s="24" t="str">
        <f t="shared" ref="BH99" si="1478">AJ99</f>
        <v>Tobramycin</v>
      </c>
      <c r="BI99" s="24" t="str">
        <f t="shared" ref="BI99" si="1479">AK99</f>
        <v>Fosfomycin</v>
      </c>
      <c r="BJ99" s="24" t="str">
        <f t="shared" ref="BJ99" si="1480">AL99</f>
        <v>Cotrimoxazol</v>
      </c>
      <c r="BK99" s="24" t="str">
        <f t="shared" ref="BK99" si="1481">AM99</f>
        <v>Ciprofloxacin</v>
      </c>
      <c r="BL99" s="24" t="str">
        <f t="shared" ref="BL99" si="1482">AN99</f>
        <v>Levofloxacin</v>
      </c>
      <c r="BM99" s="24" t="str">
        <f t="shared" ref="BM99" si="1483">AO99</f>
        <v>Moxifloxacin</v>
      </c>
      <c r="BN99" s="24" t="str">
        <f t="shared" ref="BN99" si="1484">AP99</f>
        <v>Doxycyclin</v>
      </c>
      <c r="BO99" s="24" t="str">
        <f t="shared" ref="BO99" si="1485">AQ99</f>
        <v>Tigecyclin</v>
      </c>
      <c r="BR99" s="1" t="s">
        <v>0</v>
      </c>
      <c r="BS99" s="1" t="str">
        <f t="shared" ref="BS99" si="1486">W99</f>
        <v>Ampicillin</v>
      </c>
      <c r="BT99" s="1" t="str">
        <f t="shared" ref="BT99" si="1487">X99</f>
        <v>Ampicillin/ Sulbactam</v>
      </c>
      <c r="BU99" s="1" t="str">
        <f t="shared" ref="BU99" si="1488">Y99</f>
        <v>Piperacillin</v>
      </c>
      <c r="BV99" s="1" t="str">
        <f t="shared" ref="BV99" si="1489">Z99</f>
        <v>Piperacillin/ Tazobactam</v>
      </c>
      <c r="BW99" s="1" t="str">
        <f t="shared" ref="BW99" si="1490">AA99</f>
        <v>Aztreonam</v>
      </c>
      <c r="BX99" s="1" t="str">
        <f t="shared" ref="BX99" si="1491">AB99</f>
        <v>Cefotaxim</v>
      </c>
      <c r="BY99" s="1" t="str">
        <f t="shared" ref="BY99" si="1492">AC99</f>
        <v>Ceftazidim</v>
      </c>
      <c r="BZ99" s="1" t="str">
        <f t="shared" ref="BZ99" si="1493">AD99</f>
        <v>Cefuroxim</v>
      </c>
      <c r="CA99" s="1" t="str">
        <f t="shared" ref="CA99" si="1494">AE99</f>
        <v>Imipenem</v>
      </c>
      <c r="CB99" s="1" t="str">
        <f t="shared" ref="CB99" si="1495">AF99</f>
        <v>Meropenem</v>
      </c>
      <c r="CC99" s="1" t="str">
        <f t="shared" ref="CC99" si="1496">AG99</f>
        <v>Colistin</v>
      </c>
      <c r="CD99" s="1" t="str">
        <f t="shared" ref="CD99" si="1497">AH99</f>
        <v>Amikacin</v>
      </c>
      <c r="CE99" s="1" t="str">
        <f t="shared" ref="CE99" si="1498">AI99</f>
        <v>Gentamicin</v>
      </c>
      <c r="CF99" s="1" t="str">
        <f t="shared" ref="CF99" si="1499">AJ99</f>
        <v>Tobramycin</v>
      </c>
      <c r="CG99" s="1" t="str">
        <f t="shared" ref="CG99" si="1500">AK99</f>
        <v>Fosfomycin</v>
      </c>
      <c r="CH99" s="1" t="str">
        <f t="shared" ref="CH99" si="1501">AL99</f>
        <v>Cotrimoxazol</v>
      </c>
      <c r="CI99" s="1" t="str">
        <f t="shared" ref="CI99" si="1502">AM99</f>
        <v>Ciprofloxacin</v>
      </c>
      <c r="CJ99" s="1" t="str">
        <f t="shared" ref="CJ99" si="1503">AN99</f>
        <v>Levofloxacin</v>
      </c>
      <c r="CK99" s="1" t="str">
        <f t="shared" ref="CK99" si="1504">AO99</f>
        <v>Moxifloxacin</v>
      </c>
      <c r="CL99" s="1" t="str">
        <f t="shared" ref="CL99" si="1505">AP99</f>
        <v>Doxycyclin</v>
      </c>
      <c r="CM99" s="1" t="str">
        <f t="shared" ref="CM99" si="1506">AQ99</f>
        <v>Tigecyclin</v>
      </c>
      <c r="CQ99" s="10"/>
      <c r="CR99" s="11" t="s">
        <v>37</v>
      </c>
      <c r="CS99" s="11" t="s">
        <v>42</v>
      </c>
      <c r="CT99" s="11" t="s">
        <v>43</v>
      </c>
      <c r="CU99" s="11" t="s">
        <v>44</v>
      </c>
      <c r="CV99" s="11" t="s">
        <v>45</v>
      </c>
      <c r="CW99" s="11" t="s">
        <v>46</v>
      </c>
      <c r="CX99" s="11" t="s">
        <v>47</v>
      </c>
      <c r="CY99" s="11" t="s">
        <v>60</v>
      </c>
      <c r="CZ99" s="11" t="s">
        <v>48</v>
      </c>
      <c r="DA99" s="11" t="s">
        <v>49</v>
      </c>
      <c r="DB99" s="11" t="s">
        <v>50</v>
      </c>
      <c r="DC99" s="11" t="s">
        <v>51</v>
      </c>
      <c r="DD99" s="11" t="s">
        <v>52</v>
      </c>
      <c r="DE99" s="11" t="s">
        <v>53</v>
      </c>
      <c r="DF99" s="11" t="s">
        <v>54</v>
      </c>
      <c r="DG99" s="11" t="s">
        <v>55</v>
      </c>
      <c r="DH99" s="11" t="s">
        <v>56</v>
      </c>
      <c r="DI99" s="11" t="s">
        <v>57</v>
      </c>
      <c r="DJ99" s="11" t="s">
        <v>58</v>
      </c>
      <c r="DK99" s="11" t="s">
        <v>59</v>
      </c>
      <c r="DL99" s="11" t="s">
        <v>61</v>
      </c>
      <c r="DM99" s="9"/>
      <c r="DN99" s="9"/>
    </row>
    <row r="100" spans="1:118" s="1" customFormat="1" ht="18.75" x14ac:dyDescent="0.25">
      <c r="B100" s="1" t="s">
        <v>2</v>
      </c>
      <c r="C100" s="2">
        <v>0</v>
      </c>
      <c r="D100" s="2">
        <v>0</v>
      </c>
      <c r="E100" s="2">
        <v>0</v>
      </c>
      <c r="F100" s="2">
        <v>0</v>
      </c>
      <c r="G100" s="2">
        <v>0</v>
      </c>
      <c r="H100" s="2">
        <v>0</v>
      </c>
      <c r="I100" s="2">
        <v>0</v>
      </c>
      <c r="J100" s="2">
        <v>1</v>
      </c>
      <c r="K100" s="2">
        <v>3</v>
      </c>
      <c r="L100" s="2">
        <v>7</v>
      </c>
      <c r="M100" s="3">
        <v>20</v>
      </c>
      <c r="N100" s="3">
        <v>19</v>
      </c>
      <c r="O100" s="3">
        <v>25</v>
      </c>
      <c r="P100" s="3">
        <v>0</v>
      </c>
      <c r="Q100" s="3">
        <v>0</v>
      </c>
      <c r="R100" s="3">
        <v>0</v>
      </c>
      <c r="S100" s="1">
        <v>75</v>
      </c>
      <c r="V100" s="1">
        <v>1.5625E-2</v>
      </c>
      <c r="W100" s="2">
        <f>C100</f>
        <v>0</v>
      </c>
      <c r="X100" s="2">
        <f>C101</f>
        <v>0</v>
      </c>
      <c r="Y100" s="2">
        <f>C102</f>
        <v>0</v>
      </c>
      <c r="Z100" s="2">
        <f>C103</f>
        <v>0</v>
      </c>
      <c r="AA100" s="2">
        <f>C104</f>
        <v>0</v>
      </c>
      <c r="AB100" s="2">
        <f>C105</f>
        <v>0</v>
      </c>
      <c r="AC100" s="2">
        <f>C106</f>
        <v>0</v>
      </c>
      <c r="AD100" s="4">
        <f>C107</f>
        <v>0</v>
      </c>
      <c r="AE100" s="2">
        <f>C108</f>
        <v>0</v>
      </c>
      <c r="AF100" s="2">
        <f>C109</f>
        <v>0</v>
      </c>
      <c r="AG100" s="2">
        <f>C110</f>
        <v>0</v>
      </c>
      <c r="AH100" s="2">
        <f>C111</f>
        <v>0</v>
      </c>
      <c r="AI100" s="2">
        <f>C112</f>
        <v>0</v>
      </c>
      <c r="AJ100" s="2">
        <f>C113</f>
        <v>0</v>
      </c>
      <c r="AK100" s="2">
        <f>C114</f>
        <v>0</v>
      </c>
      <c r="AL100" s="2">
        <f>C115</f>
        <v>0</v>
      </c>
      <c r="AM100" s="2">
        <f>C116</f>
        <v>0</v>
      </c>
      <c r="AN100" s="2">
        <f>C117</f>
        <v>0</v>
      </c>
      <c r="AO100" s="2">
        <f>C118</f>
        <v>0</v>
      </c>
      <c r="AP100" s="1">
        <f>C119</f>
        <v>0</v>
      </c>
      <c r="AQ100" s="43">
        <f>C120</f>
        <v>0</v>
      </c>
      <c r="AT100" s="1">
        <v>1.4999999999999999E-2</v>
      </c>
      <c r="AU100" s="25">
        <f t="shared" ref="AU100" si="1507">PRODUCT(W100*100*1/W116)</f>
        <v>0</v>
      </c>
      <c r="AV100" s="25">
        <f t="shared" ref="AV100" si="1508">PRODUCT(X100*100*1/X116)</f>
        <v>0</v>
      </c>
      <c r="AW100" s="25">
        <f t="shared" ref="AW100" si="1509">PRODUCT(Y100*100*1/Y116)</f>
        <v>0</v>
      </c>
      <c r="AX100" s="25">
        <f t="shared" ref="AX100" si="1510">PRODUCT(Z100*100*1/Z116)</f>
        <v>0</v>
      </c>
      <c r="AY100" s="25">
        <f t="shared" ref="AY100" si="1511">PRODUCT(AA100*100*1/AA116)</f>
        <v>0</v>
      </c>
      <c r="AZ100" s="25">
        <f t="shared" ref="AZ100" si="1512">PRODUCT(AB100*100*1/AB116)</f>
        <v>0</v>
      </c>
      <c r="BA100" s="25">
        <f t="shared" ref="BA100" si="1513">PRODUCT(AC100*100*1/AC116)</f>
        <v>0</v>
      </c>
      <c r="BB100" s="26">
        <f t="shared" ref="BB100" si="1514">PRODUCT(AD100*100*1/AD116)</f>
        <v>0</v>
      </c>
      <c r="BC100" s="25">
        <f t="shared" ref="BC100" si="1515">PRODUCT(AE100*100*1/AE116)</f>
        <v>0</v>
      </c>
      <c r="BD100" s="25">
        <f t="shared" ref="BD100" si="1516">PRODUCT(AF100*100*1/AF116)</f>
        <v>0</v>
      </c>
      <c r="BE100" s="25">
        <f t="shared" ref="BE100" si="1517">PRODUCT(AG100*100*1/AG116)</f>
        <v>0</v>
      </c>
      <c r="BF100" s="25">
        <f t="shared" ref="BF100" si="1518">PRODUCT(AH100*100*1/AH116)</f>
        <v>0</v>
      </c>
      <c r="BG100" s="25">
        <f t="shared" ref="BG100" si="1519">PRODUCT(AI100*100*1/AI116)</f>
        <v>0</v>
      </c>
      <c r="BH100" s="25">
        <f t="shared" ref="BH100" si="1520">PRODUCT(AJ100*100*1/AJ116)</f>
        <v>0</v>
      </c>
      <c r="BI100" s="25">
        <f t="shared" ref="BI100" si="1521">PRODUCT(AK100*100*1/AK116)</f>
        <v>0</v>
      </c>
      <c r="BJ100" s="25">
        <f t="shared" ref="BJ100" si="1522">PRODUCT(AL100*100*1/AL116)</f>
        <v>0</v>
      </c>
      <c r="BK100" s="25">
        <f t="shared" ref="BK100" si="1523">PRODUCT(AM100*100*1/AM116)</f>
        <v>0</v>
      </c>
      <c r="BL100" s="25">
        <f t="shared" ref="BL100" si="1524">PRODUCT(AN100*100*1/AN116)</f>
        <v>0</v>
      </c>
      <c r="BM100" s="25">
        <f t="shared" ref="BM100" si="1525">PRODUCT(AO100*100*1/AO116)</f>
        <v>0</v>
      </c>
      <c r="BN100" s="24">
        <f t="shared" ref="BN100" si="1526">PRODUCT(AP100*100*1/AP116)</f>
        <v>0</v>
      </c>
      <c r="BO100" s="39">
        <f t="shared" ref="BO100" si="1527">PRODUCT(AQ100*100*1/AQ116)</f>
        <v>0</v>
      </c>
      <c r="BR100" s="1">
        <v>1.4999999999999999E-2</v>
      </c>
      <c r="BS100" s="25">
        <f t="shared" ref="BS100" si="1528">AU100</f>
        <v>0</v>
      </c>
      <c r="BT100" s="25">
        <f t="shared" ref="BT100" si="1529">AV100</f>
        <v>0</v>
      </c>
      <c r="BU100" s="25">
        <f t="shared" ref="BU100" si="1530">AW100</f>
        <v>0</v>
      </c>
      <c r="BV100" s="25">
        <f t="shared" ref="BV100" si="1531">AX100</f>
        <v>0</v>
      </c>
      <c r="BW100" s="25">
        <f t="shared" ref="BW100" si="1532">AY100</f>
        <v>0</v>
      </c>
      <c r="BX100" s="25">
        <f t="shared" ref="BX100" si="1533">AZ100</f>
        <v>0</v>
      </c>
      <c r="BY100" s="25">
        <f t="shared" ref="BY100" si="1534">BA100</f>
        <v>0</v>
      </c>
      <c r="BZ100" s="26">
        <f t="shared" ref="BZ100" si="1535">BB100</f>
        <v>0</v>
      </c>
      <c r="CA100" s="25">
        <f t="shared" ref="CA100" si="1536">BC100</f>
        <v>0</v>
      </c>
      <c r="CB100" s="25">
        <f t="shared" ref="CB100" si="1537">BD100</f>
        <v>0</v>
      </c>
      <c r="CC100" s="25">
        <f t="shared" ref="CC100" si="1538">BE100</f>
        <v>0</v>
      </c>
      <c r="CD100" s="25">
        <f t="shared" ref="CD100" si="1539">BF100</f>
        <v>0</v>
      </c>
      <c r="CE100" s="25">
        <f t="shared" ref="CE100" si="1540">BG100</f>
        <v>0</v>
      </c>
      <c r="CF100" s="25">
        <f t="shared" ref="CF100" si="1541">BH100</f>
        <v>0</v>
      </c>
      <c r="CG100" s="25">
        <f t="shared" ref="CG100" si="1542">BI100</f>
        <v>0</v>
      </c>
      <c r="CH100" s="25">
        <f t="shared" ref="CH100" si="1543">BJ100</f>
        <v>0</v>
      </c>
      <c r="CI100" s="25">
        <f t="shared" ref="CI100" si="1544">BK100</f>
        <v>0</v>
      </c>
      <c r="CJ100" s="25">
        <f t="shared" ref="CJ100" si="1545">BL100</f>
        <v>0</v>
      </c>
      <c r="CK100" s="25">
        <f t="shared" ref="CK100" si="1546">BM100</f>
        <v>0</v>
      </c>
      <c r="CL100" s="24">
        <f t="shared" ref="CL100" si="1547">BN100</f>
        <v>0</v>
      </c>
      <c r="CM100" s="39">
        <f t="shared" ref="CM100" si="1548">BO100</f>
        <v>0</v>
      </c>
      <c r="CN100" s="5"/>
      <c r="CQ100" s="11" t="s">
        <v>38</v>
      </c>
      <c r="CR100" s="15">
        <f>S100</f>
        <v>75</v>
      </c>
      <c r="CS100" s="15">
        <f>S101</f>
        <v>75</v>
      </c>
      <c r="CT100" s="15">
        <f>S102</f>
        <v>75</v>
      </c>
      <c r="CU100" s="15">
        <f>S103</f>
        <v>75</v>
      </c>
      <c r="CV100" s="15">
        <f>S104</f>
        <v>75</v>
      </c>
      <c r="CW100" s="15">
        <f>S105</f>
        <v>75</v>
      </c>
      <c r="CX100" s="15">
        <f>S106</f>
        <v>75</v>
      </c>
      <c r="CY100" s="15">
        <f>S107</f>
        <v>75</v>
      </c>
      <c r="CZ100" s="15">
        <f>S108</f>
        <v>75</v>
      </c>
      <c r="DA100" s="15">
        <f>S109</f>
        <v>75</v>
      </c>
      <c r="DB100" s="15">
        <f>S110</f>
        <v>75</v>
      </c>
      <c r="DC100" s="15">
        <f>S111</f>
        <v>75</v>
      </c>
      <c r="DD100" s="15">
        <f>S112</f>
        <v>75</v>
      </c>
      <c r="DE100" s="15">
        <f>S113</f>
        <v>26</v>
      </c>
      <c r="DF100" s="15">
        <f>S114</f>
        <v>75</v>
      </c>
      <c r="DG100" s="15">
        <f>S115</f>
        <v>75</v>
      </c>
      <c r="DH100" s="15">
        <f>S116</f>
        <v>75</v>
      </c>
      <c r="DI100" s="15">
        <f>S117</f>
        <v>75</v>
      </c>
      <c r="DJ100" s="15">
        <f>S118</f>
        <v>75</v>
      </c>
      <c r="DK100" s="15">
        <f>S119</f>
        <v>75</v>
      </c>
      <c r="DL100" s="15">
        <f>S120</f>
        <v>75</v>
      </c>
      <c r="DM100" s="9"/>
      <c r="DN100" s="9"/>
    </row>
    <row r="101" spans="1:118" s="1" customFormat="1" ht="18.75" x14ac:dyDescent="0.25">
      <c r="B101" s="1" t="s">
        <v>3</v>
      </c>
      <c r="C101" s="2">
        <v>0</v>
      </c>
      <c r="D101" s="2">
        <v>0</v>
      </c>
      <c r="E101" s="2">
        <v>0</v>
      </c>
      <c r="F101" s="2">
        <v>7</v>
      </c>
      <c r="G101" s="2">
        <v>0</v>
      </c>
      <c r="H101" s="2">
        <v>8</v>
      </c>
      <c r="I101" s="2">
        <v>22</v>
      </c>
      <c r="J101" s="2">
        <v>15</v>
      </c>
      <c r="K101" s="2">
        <v>4</v>
      </c>
      <c r="L101" s="2">
        <v>2</v>
      </c>
      <c r="M101" s="3">
        <v>1</v>
      </c>
      <c r="N101" s="3">
        <v>0</v>
      </c>
      <c r="O101" s="3">
        <v>16</v>
      </c>
      <c r="P101" s="3">
        <v>0</v>
      </c>
      <c r="Q101" s="3">
        <v>0</v>
      </c>
      <c r="R101" s="3">
        <v>0</v>
      </c>
      <c r="S101" s="1">
        <v>75</v>
      </c>
      <c r="V101" s="1">
        <v>3.125E-2</v>
      </c>
      <c r="W101" s="2">
        <f>D100</f>
        <v>0</v>
      </c>
      <c r="X101" s="2">
        <f>D101</f>
        <v>0</v>
      </c>
      <c r="Y101" s="2">
        <f>D102</f>
        <v>0</v>
      </c>
      <c r="Z101" s="2">
        <f>D103</f>
        <v>0</v>
      </c>
      <c r="AA101" s="2">
        <f>D104</f>
        <v>0</v>
      </c>
      <c r="AB101" s="2">
        <f>D105</f>
        <v>63</v>
      </c>
      <c r="AC101" s="2">
        <f>D106</f>
        <v>0</v>
      </c>
      <c r="AD101" s="4">
        <f>D107</f>
        <v>0</v>
      </c>
      <c r="AE101" s="2">
        <f>D108</f>
        <v>0</v>
      </c>
      <c r="AF101" s="2">
        <f>D109</f>
        <v>0</v>
      </c>
      <c r="AG101" s="2">
        <f>D110</f>
        <v>1</v>
      </c>
      <c r="AH101" s="2">
        <f>D111</f>
        <v>0</v>
      </c>
      <c r="AI101" s="2">
        <f>D112</f>
        <v>0</v>
      </c>
      <c r="AJ101" s="2">
        <f>D113</f>
        <v>0</v>
      </c>
      <c r="AK101" s="2">
        <f>D114</f>
        <v>0</v>
      </c>
      <c r="AL101" s="2">
        <f>D115</f>
        <v>0</v>
      </c>
      <c r="AM101" s="2">
        <f>D116</f>
        <v>45</v>
      </c>
      <c r="AN101" s="2">
        <f>D117</f>
        <v>64</v>
      </c>
      <c r="AO101" s="2">
        <f>D118</f>
        <v>1</v>
      </c>
      <c r="AP101" s="1">
        <f>D119</f>
        <v>0</v>
      </c>
      <c r="AQ101" s="43">
        <f>D120</f>
        <v>2</v>
      </c>
      <c r="AT101" s="1">
        <v>3.1E-2</v>
      </c>
      <c r="AU101" s="25">
        <f t="shared" ref="AU101" si="1549">PRODUCT(W101*100*1/W116)</f>
        <v>0</v>
      </c>
      <c r="AV101" s="25">
        <f t="shared" ref="AV101" si="1550">PRODUCT(X101*100*1/X116)</f>
        <v>0</v>
      </c>
      <c r="AW101" s="25">
        <f t="shared" ref="AW101" si="1551">PRODUCT(Y101*100*1/Y116)</f>
        <v>0</v>
      </c>
      <c r="AX101" s="25">
        <f t="shared" ref="AX101" si="1552">PRODUCT(Z101*100*1/Z116)</f>
        <v>0</v>
      </c>
      <c r="AY101" s="25">
        <f t="shared" ref="AY101" si="1553">PRODUCT(AA101*100*1/AA116)</f>
        <v>0</v>
      </c>
      <c r="AZ101" s="25">
        <f t="shared" ref="AZ101" si="1554">PRODUCT(AB101*100*1/AB116)</f>
        <v>84</v>
      </c>
      <c r="BA101" s="25">
        <f t="shared" ref="BA101" si="1555">PRODUCT(AC101*100*1/AC116)</f>
        <v>0</v>
      </c>
      <c r="BB101" s="26">
        <f t="shared" ref="BB101" si="1556">PRODUCT(AD101*100*1/AD116)</f>
        <v>0</v>
      </c>
      <c r="BC101" s="25">
        <f t="shared" ref="BC101" si="1557">PRODUCT(AE101*100*1/AE116)</f>
        <v>0</v>
      </c>
      <c r="BD101" s="25">
        <f t="shared" ref="BD101" si="1558">PRODUCT(AF101*100*1/AF116)</f>
        <v>0</v>
      </c>
      <c r="BE101" s="25">
        <f t="shared" ref="BE101" si="1559">PRODUCT(AG101*100*1/AG116)</f>
        <v>1.3333333333333333</v>
      </c>
      <c r="BF101" s="25">
        <f t="shared" ref="BF101" si="1560">PRODUCT(AH101*100*1/AH116)</f>
        <v>0</v>
      </c>
      <c r="BG101" s="25">
        <f t="shared" ref="BG101" si="1561">PRODUCT(AI101*100*1/AI116)</f>
        <v>0</v>
      </c>
      <c r="BH101" s="25">
        <f t="shared" ref="BH101" si="1562">PRODUCT(AJ101*100*1/AJ116)</f>
        <v>0</v>
      </c>
      <c r="BI101" s="25">
        <f t="shared" ref="BI101" si="1563">PRODUCT(AK101*100*1/AK116)</f>
        <v>0</v>
      </c>
      <c r="BJ101" s="25">
        <f t="shared" ref="BJ101" si="1564">PRODUCT(AL101*100*1/AL116)</f>
        <v>0</v>
      </c>
      <c r="BK101" s="25">
        <f t="shared" ref="BK101" si="1565">PRODUCT(AM101*100*1/AM116)</f>
        <v>60</v>
      </c>
      <c r="BL101" s="25">
        <f t="shared" ref="BL101" si="1566">PRODUCT(AN101*100*1/AN116)</f>
        <v>85.333333333333329</v>
      </c>
      <c r="BM101" s="25">
        <f t="shared" ref="BM101" si="1567">PRODUCT(AO101*100*1/AO116)</f>
        <v>1.3333333333333333</v>
      </c>
      <c r="BN101" s="24">
        <f t="shared" ref="BN101" si="1568">PRODUCT(AP101*100*1/AP116)</f>
        <v>0</v>
      </c>
      <c r="BO101" s="39">
        <f t="shared" ref="BO101" si="1569">PRODUCT(AQ101*100*1/AQ116)</f>
        <v>2.6666666666666665</v>
      </c>
      <c r="BR101" s="1">
        <v>3.1E-2</v>
      </c>
      <c r="BS101" s="25">
        <f t="shared" ref="BS101" si="1570">AU100+AU101</f>
        <v>0</v>
      </c>
      <c r="BT101" s="25">
        <f t="shared" ref="BT101" si="1571">AV100+AV101</f>
        <v>0</v>
      </c>
      <c r="BU101" s="25">
        <f t="shared" ref="BU101" si="1572">AW100+AW101</f>
        <v>0</v>
      </c>
      <c r="BV101" s="25">
        <f t="shared" ref="BV101" si="1573">AX100+AX101</f>
        <v>0</v>
      </c>
      <c r="BW101" s="25">
        <f t="shared" ref="BW101" si="1574">AY100+AY101</f>
        <v>0</v>
      </c>
      <c r="BX101" s="25">
        <f t="shared" ref="BX101" si="1575">AZ100+AZ101</f>
        <v>84</v>
      </c>
      <c r="BY101" s="25">
        <f t="shared" ref="BY101" si="1576">BA100+BA101</f>
        <v>0</v>
      </c>
      <c r="BZ101" s="26">
        <f t="shared" ref="BZ101" si="1577">BB100+BB101</f>
        <v>0</v>
      </c>
      <c r="CA101" s="25">
        <f t="shared" ref="CA101" si="1578">BC100+BC101</f>
        <v>0</v>
      </c>
      <c r="CB101" s="25">
        <f t="shared" ref="CB101" si="1579">BD100+BD101</f>
        <v>0</v>
      </c>
      <c r="CC101" s="25">
        <f t="shared" ref="CC101" si="1580">BE100+BE101</f>
        <v>1.3333333333333333</v>
      </c>
      <c r="CD101" s="25">
        <f t="shared" ref="CD101" si="1581">BF100+BF101</f>
        <v>0</v>
      </c>
      <c r="CE101" s="25">
        <f t="shared" ref="CE101" si="1582">BG100+BG101</f>
        <v>0</v>
      </c>
      <c r="CF101" s="25">
        <f t="shared" ref="CF101" si="1583">BH100+BH101</f>
        <v>0</v>
      </c>
      <c r="CG101" s="25">
        <f t="shared" ref="CG101" si="1584">BI100+BI101</f>
        <v>0</v>
      </c>
      <c r="CH101" s="25">
        <f t="shared" ref="CH101" si="1585">BJ100+BJ101</f>
        <v>0</v>
      </c>
      <c r="CI101" s="25">
        <f t="shared" ref="CI101" si="1586">BK100+BK101</f>
        <v>60</v>
      </c>
      <c r="CJ101" s="25">
        <f t="shared" ref="CJ101" si="1587">BL100+BL101</f>
        <v>85.333333333333329</v>
      </c>
      <c r="CK101" s="25">
        <f t="shared" ref="CK101" si="1588">BM100+BM101</f>
        <v>1.3333333333333333</v>
      </c>
      <c r="CL101" s="24">
        <f t="shared" ref="CL101" si="1589">BN100+BN101</f>
        <v>0</v>
      </c>
      <c r="CM101" s="39">
        <f t="shared" ref="CM101" si="1590">BO100+BO101</f>
        <v>2.6666666666666665</v>
      </c>
      <c r="CN101" s="5"/>
      <c r="CQ101" s="11" t="s">
        <v>39</v>
      </c>
      <c r="CR101" s="12">
        <f>BS109</f>
        <v>14.666666666666668</v>
      </c>
      <c r="CS101" s="12">
        <f>BT109</f>
        <v>77.333333333333329</v>
      </c>
      <c r="CT101" s="12">
        <f>BU109</f>
        <v>73.333333333333329</v>
      </c>
      <c r="CU101" s="12">
        <f>BV109</f>
        <v>93.333333333333343</v>
      </c>
      <c r="CV101" s="12">
        <f>BW106</f>
        <v>94.666666666666671</v>
      </c>
      <c r="CW101" s="12">
        <f>BX106</f>
        <v>94.666666666666671</v>
      </c>
      <c r="CX101" s="12">
        <f>BY106</f>
        <v>92</v>
      </c>
      <c r="CY101" s="12">
        <f>BZ109</f>
        <v>92</v>
      </c>
      <c r="CZ101" s="12">
        <f>CA107</f>
        <v>100</v>
      </c>
      <c r="DA101" s="12">
        <f>CB107</f>
        <v>100</v>
      </c>
      <c r="DB101" s="12">
        <f>CC107</f>
        <v>98.666666666666671</v>
      </c>
      <c r="DC101" s="12">
        <f>CD109</f>
        <v>98.666666666666657</v>
      </c>
      <c r="DD101" s="12">
        <f>CE107</f>
        <v>98.666666666666671</v>
      </c>
      <c r="DE101" s="12">
        <f>CF107</f>
        <v>96.153846153846146</v>
      </c>
      <c r="DF101" s="12">
        <f>CG111</f>
        <v>90.666666666666671</v>
      </c>
      <c r="DG101" s="12">
        <f>CH107</f>
        <v>92</v>
      </c>
      <c r="DH101" s="12">
        <f>CI104</f>
        <v>93.333333333333329</v>
      </c>
      <c r="DI101" s="12">
        <f>CJ105</f>
        <v>98.666666666666671</v>
      </c>
      <c r="DJ101" s="12">
        <f>CK104</f>
        <v>92</v>
      </c>
      <c r="DK101" s="12"/>
      <c r="DL101" s="12"/>
      <c r="DM101" s="9"/>
      <c r="DN101" s="9"/>
    </row>
    <row r="102" spans="1:118" s="1" customFormat="1" ht="18.75" x14ac:dyDescent="0.25">
      <c r="B102" s="1" t="s">
        <v>4</v>
      </c>
      <c r="C102" s="2">
        <v>0</v>
      </c>
      <c r="D102" s="2">
        <v>0</v>
      </c>
      <c r="E102" s="2">
        <v>0</v>
      </c>
      <c r="F102" s="2">
        <v>0</v>
      </c>
      <c r="G102" s="2">
        <v>1</v>
      </c>
      <c r="H102" s="2">
        <v>0</v>
      </c>
      <c r="I102" s="2">
        <v>5</v>
      </c>
      <c r="J102" s="2">
        <v>22</v>
      </c>
      <c r="K102" s="2">
        <v>15</v>
      </c>
      <c r="L102" s="2">
        <v>12</v>
      </c>
      <c r="M102" s="3">
        <v>4</v>
      </c>
      <c r="N102" s="3">
        <v>3</v>
      </c>
      <c r="O102" s="3">
        <v>5</v>
      </c>
      <c r="P102" s="3">
        <v>8</v>
      </c>
      <c r="Q102" s="3">
        <v>0</v>
      </c>
      <c r="R102" s="3">
        <v>0</v>
      </c>
      <c r="S102" s="1">
        <v>75</v>
      </c>
      <c r="V102" s="1">
        <v>6.25E-2</v>
      </c>
      <c r="W102" s="2">
        <f>E100</f>
        <v>0</v>
      </c>
      <c r="X102" s="2">
        <f>E101</f>
        <v>0</v>
      </c>
      <c r="Y102" s="2">
        <f>E102</f>
        <v>0</v>
      </c>
      <c r="Z102" s="2">
        <f>E103</f>
        <v>0</v>
      </c>
      <c r="AA102" s="2">
        <f>E104</f>
        <v>0</v>
      </c>
      <c r="AB102" s="2">
        <f>E105</f>
        <v>0</v>
      </c>
      <c r="AC102" s="2">
        <f>E106</f>
        <v>0</v>
      </c>
      <c r="AD102" s="4">
        <f>E107</f>
        <v>0</v>
      </c>
      <c r="AE102" s="2">
        <f>E108</f>
        <v>39</v>
      </c>
      <c r="AF102" s="2">
        <f>E109</f>
        <v>74</v>
      </c>
      <c r="AG102" s="2">
        <f>E110</f>
        <v>0</v>
      </c>
      <c r="AH102" s="2">
        <f>E111</f>
        <v>0</v>
      </c>
      <c r="AI102" s="2">
        <f>E112</f>
        <v>18</v>
      </c>
      <c r="AJ102" s="2">
        <f>E113</f>
        <v>24</v>
      </c>
      <c r="AK102" s="2">
        <f>E114</f>
        <v>0</v>
      </c>
      <c r="AL102" s="2">
        <f>E115</f>
        <v>37</v>
      </c>
      <c r="AM102" s="2">
        <f>E116</f>
        <v>21</v>
      </c>
      <c r="AN102" s="2">
        <f>E117</f>
        <v>0</v>
      </c>
      <c r="AO102" s="2">
        <f>E118</f>
        <v>13</v>
      </c>
      <c r="AP102" s="1">
        <f>E119</f>
        <v>0</v>
      </c>
      <c r="AQ102" s="43">
        <f>E120</f>
        <v>0</v>
      </c>
      <c r="AT102" s="1">
        <v>6.2E-2</v>
      </c>
      <c r="AU102" s="25">
        <f t="shared" ref="AU102" si="1591">PRODUCT(W102*100*1/W116)</f>
        <v>0</v>
      </c>
      <c r="AV102" s="25">
        <f t="shared" ref="AV102" si="1592">PRODUCT(X102*100*1/X116)</f>
        <v>0</v>
      </c>
      <c r="AW102" s="25">
        <f t="shared" ref="AW102" si="1593">PRODUCT(Y102*100*1/Y116)</f>
        <v>0</v>
      </c>
      <c r="AX102" s="25">
        <f t="shared" ref="AX102" si="1594">PRODUCT(Z102*100*1/Z116)</f>
        <v>0</v>
      </c>
      <c r="AY102" s="25">
        <f t="shared" ref="AY102" si="1595">PRODUCT(AA102*100*1/AA116)</f>
        <v>0</v>
      </c>
      <c r="AZ102" s="25">
        <f t="shared" ref="AZ102" si="1596">PRODUCT(AB102*100*1/AB116)</f>
        <v>0</v>
      </c>
      <c r="BA102" s="25">
        <f t="shared" ref="BA102" si="1597">PRODUCT(AC102*100*1/AC116)</f>
        <v>0</v>
      </c>
      <c r="BB102" s="26">
        <f t="shared" ref="BB102" si="1598">PRODUCT(AD102*100*1/AD116)</f>
        <v>0</v>
      </c>
      <c r="BC102" s="25">
        <f t="shared" ref="BC102" si="1599">PRODUCT(AE102*100*1/AE116)</f>
        <v>52</v>
      </c>
      <c r="BD102" s="25">
        <f t="shared" ref="BD102" si="1600">PRODUCT(AF102*100*1/AF116)</f>
        <v>98.666666666666671</v>
      </c>
      <c r="BE102" s="25">
        <f t="shared" ref="BE102" si="1601">PRODUCT(AG102*100*1/AG116)</f>
        <v>0</v>
      </c>
      <c r="BF102" s="25">
        <f t="shared" ref="BF102" si="1602">PRODUCT(AH102*100*1/AH116)</f>
        <v>0</v>
      </c>
      <c r="BG102" s="25">
        <f t="shared" ref="BG102" si="1603">PRODUCT(AI102*100*1/AI116)</f>
        <v>24</v>
      </c>
      <c r="BH102" s="25">
        <f t="shared" ref="BH102" si="1604">PRODUCT(AJ102*100*1/AJ116)</f>
        <v>92.307692307692307</v>
      </c>
      <c r="BI102" s="25">
        <f t="shared" ref="BI102" si="1605">PRODUCT(AK102*100*1/AK116)</f>
        <v>0</v>
      </c>
      <c r="BJ102" s="25">
        <f t="shared" ref="BJ102" si="1606">PRODUCT(AL102*100*1/AL116)</f>
        <v>49.333333333333336</v>
      </c>
      <c r="BK102" s="25">
        <f t="shared" ref="BK102" si="1607">PRODUCT(AM102*100*1/AM116)</f>
        <v>28</v>
      </c>
      <c r="BL102" s="25">
        <f t="shared" ref="BL102" si="1608">PRODUCT(AN102*100*1/AN116)</f>
        <v>0</v>
      </c>
      <c r="BM102" s="25">
        <f t="shared" ref="BM102" si="1609">PRODUCT(AO102*100*1/AO116)</f>
        <v>17.333333333333332</v>
      </c>
      <c r="BN102" s="24">
        <f t="shared" ref="BN102" si="1610">PRODUCT(AP102*100*1/AP116)</f>
        <v>0</v>
      </c>
      <c r="BO102" s="39">
        <f t="shared" ref="BO102" si="1611">PRODUCT(AQ102*100*1/AQ116)</f>
        <v>0</v>
      </c>
      <c r="BR102" s="1">
        <v>6.2E-2</v>
      </c>
      <c r="BS102" s="25">
        <f t="shared" ref="BS102" si="1612">AU100+AU101+AU102</f>
        <v>0</v>
      </c>
      <c r="BT102" s="25">
        <f t="shared" ref="BT102" si="1613">AV100+AV101+AV102</f>
        <v>0</v>
      </c>
      <c r="BU102" s="25">
        <f t="shared" ref="BU102" si="1614">AW100+AW101+AW102</f>
        <v>0</v>
      </c>
      <c r="BV102" s="25">
        <f t="shared" ref="BV102" si="1615">AX100+AX101+AX102</f>
        <v>0</v>
      </c>
      <c r="BW102" s="25">
        <f t="shared" ref="BW102" si="1616">AY100+AY101+AY102</f>
        <v>0</v>
      </c>
      <c r="BX102" s="25">
        <f t="shared" ref="BX102" si="1617">AZ100+AZ101+AZ102</f>
        <v>84</v>
      </c>
      <c r="BY102" s="25">
        <f t="shared" ref="BY102" si="1618">BA100+BA101+BA102</f>
        <v>0</v>
      </c>
      <c r="BZ102" s="26">
        <f t="shared" ref="BZ102" si="1619">BB100+BB101+BB102</f>
        <v>0</v>
      </c>
      <c r="CA102" s="25">
        <f t="shared" ref="CA102" si="1620">BC100+BC101+BC102</f>
        <v>52</v>
      </c>
      <c r="CB102" s="25">
        <f t="shared" ref="CB102" si="1621">BD100+BD101+BD102</f>
        <v>98.666666666666671</v>
      </c>
      <c r="CC102" s="25">
        <f t="shared" ref="CC102" si="1622">BE100+BE101+BE102</f>
        <v>1.3333333333333333</v>
      </c>
      <c r="CD102" s="25">
        <f t="shared" ref="CD102" si="1623">BF100+BF101+BF102</f>
        <v>0</v>
      </c>
      <c r="CE102" s="25">
        <f t="shared" ref="CE102" si="1624">BG100+BG101+BG102</f>
        <v>24</v>
      </c>
      <c r="CF102" s="25">
        <f t="shared" ref="CF102" si="1625">BH100+BH101+BH102</f>
        <v>92.307692307692307</v>
      </c>
      <c r="CG102" s="25">
        <f t="shared" ref="CG102" si="1626">BI100+BI101+BI102</f>
        <v>0</v>
      </c>
      <c r="CH102" s="25">
        <f t="shared" ref="CH102" si="1627">BJ100+BJ101+BJ102</f>
        <v>49.333333333333336</v>
      </c>
      <c r="CI102" s="25">
        <f t="shared" ref="CI102" si="1628">BK100+BK101+BK102</f>
        <v>88</v>
      </c>
      <c r="CJ102" s="25">
        <f t="shared" ref="CJ102" si="1629">BL100+BL101+BL102</f>
        <v>85.333333333333329</v>
      </c>
      <c r="CK102" s="25">
        <f t="shared" ref="CK102" si="1630">BM100+BM101+BM102</f>
        <v>18.666666666666664</v>
      </c>
      <c r="CL102" s="24">
        <f t="shared" ref="CL102" si="1631">BN100+BN101+BN102</f>
        <v>0</v>
      </c>
      <c r="CM102" s="39">
        <f t="shared" ref="CM102" si="1632">BO100+BO101+BO102</f>
        <v>2.6666666666666665</v>
      </c>
      <c r="CN102" s="5"/>
      <c r="CQ102" s="11" t="s">
        <v>40</v>
      </c>
      <c r="CR102" s="12"/>
      <c r="CS102" s="12"/>
      <c r="CT102" s="12"/>
      <c r="CU102" s="12"/>
      <c r="CV102" s="12">
        <f>BW108-BW106</f>
        <v>0</v>
      </c>
      <c r="CW102" s="12">
        <f>SUM(BX107,-BX106)</f>
        <v>0</v>
      </c>
      <c r="CX102" s="13">
        <f>SUM(BY107-BY106)</f>
        <v>2.6666666666666714</v>
      </c>
      <c r="CY102" s="12"/>
      <c r="CZ102" s="12">
        <f>CA108-CA107</f>
        <v>0</v>
      </c>
      <c r="DA102" s="12">
        <f>CB109-CB107</f>
        <v>0</v>
      </c>
      <c r="DB102" s="12"/>
      <c r="DC102" s="12"/>
      <c r="DD102" s="12"/>
      <c r="DE102" s="12"/>
      <c r="DF102" s="12"/>
      <c r="DG102" s="12">
        <f>CH108-CH107</f>
        <v>0</v>
      </c>
      <c r="DH102" s="12">
        <f>CI105-CI104</f>
        <v>4</v>
      </c>
      <c r="DI102" s="12">
        <f>CJ106-CJ105</f>
        <v>1.3333333333333286</v>
      </c>
      <c r="DJ102" s="12"/>
      <c r="DK102" s="12"/>
      <c r="DL102" s="12"/>
      <c r="DM102" s="9"/>
      <c r="DN102" s="9"/>
    </row>
    <row r="103" spans="1:118" s="1" customFormat="1" ht="18.75" x14ac:dyDescent="0.25">
      <c r="B103" s="1" t="s">
        <v>5</v>
      </c>
      <c r="C103" s="2">
        <v>0</v>
      </c>
      <c r="D103" s="2">
        <v>0</v>
      </c>
      <c r="E103" s="2">
        <v>0</v>
      </c>
      <c r="F103" s="2">
        <v>0</v>
      </c>
      <c r="G103" s="2">
        <v>9</v>
      </c>
      <c r="H103" s="2">
        <v>0</v>
      </c>
      <c r="I103" s="2">
        <v>27</v>
      </c>
      <c r="J103" s="2">
        <v>25</v>
      </c>
      <c r="K103" s="2">
        <v>6</v>
      </c>
      <c r="L103" s="2">
        <v>3</v>
      </c>
      <c r="M103" s="3">
        <v>0</v>
      </c>
      <c r="N103" s="3">
        <v>1</v>
      </c>
      <c r="O103" s="3">
        <v>2</v>
      </c>
      <c r="P103" s="3">
        <v>2</v>
      </c>
      <c r="Q103" s="3">
        <v>0</v>
      </c>
      <c r="R103" s="3">
        <v>0</v>
      </c>
      <c r="S103" s="1">
        <v>75</v>
      </c>
      <c r="V103" s="1">
        <v>0.125</v>
      </c>
      <c r="W103" s="2">
        <f>F100</f>
        <v>0</v>
      </c>
      <c r="X103" s="2">
        <f>F101</f>
        <v>7</v>
      </c>
      <c r="Y103" s="2">
        <f>F102</f>
        <v>0</v>
      </c>
      <c r="Z103" s="2">
        <f>F103</f>
        <v>0</v>
      </c>
      <c r="AA103" s="2">
        <f>F104</f>
        <v>69</v>
      </c>
      <c r="AB103" s="2">
        <f>F105</f>
        <v>5</v>
      </c>
      <c r="AC103" s="2">
        <f>F106</f>
        <v>54</v>
      </c>
      <c r="AD103" s="4">
        <f>F107</f>
        <v>0</v>
      </c>
      <c r="AE103" s="2">
        <f>F108</f>
        <v>0</v>
      </c>
      <c r="AF103" s="2">
        <f>F109</f>
        <v>0</v>
      </c>
      <c r="AG103" s="2">
        <f>F110</f>
        <v>3</v>
      </c>
      <c r="AH103" s="2">
        <f>F111</f>
        <v>0</v>
      </c>
      <c r="AI103" s="2">
        <f>F112</f>
        <v>0</v>
      </c>
      <c r="AJ103" s="2">
        <f>F113</f>
        <v>0</v>
      </c>
      <c r="AK103" s="2">
        <f>F114</f>
        <v>0</v>
      </c>
      <c r="AL103" s="2">
        <f>F115</f>
        <v>0</v>
      </c>
      <c r="AM103" s="2">
        <f>F116</f>
        <v>4</v>
      </c>
      <c r="AN103" s="2">
        <f>F117</f>
        <v>5</v>
      </c>
      <c r="AO103" s="2">
        <f>F118</f>
        <v>52</v>
      </c>
      <c r="AP103" s="1">
        <f>F119</f>
        <v>0</v>
      </c>
      <c r="AQ103" s="43">
        <f>F120</f>
        <v>21</v>
      </c>
      <c r="AT103" s="1">
        <v>0.125</v>
      </c>
      <c r="AU103" s="25">
        <f t="shared" ref="AU103" si="1633">PRODUCT(W103*100*1/W116)</f>
        <v>0</v>
      </c>
      <c r="AV103" s="25">
        <f t="shared" ref="AV103" si="1634">PRODUCT(X103*100*1/X116)</f>
        <v>9.3333333333333339</v>
      </c>
      <c r="AW103" s="25">
        <f t="shared" ref="AW103" si="1635">PRODUCT(Y103*100*1/Y116)</f>
        <v>0</v>
      </c>
      <c r="AX103" s="25">
        <f t="shared" ref="AX103" si="1636">PRODUCT(Z103*100*1/Z116)</f>
        <v>0</v>
      </c>
      <c r="AY103" s="25">
        <f t="shared" ref="AY103" si="1637">PRODUCT(AA103*100*1/AA116)</f>
        <v>92</v>
      </c>
      <c r="AZ103" s="25">
        <f t="shared" ref="AZ103" si="1638">PRODUCT(AB103*100*1/AB116)</f>
        <v>6.666666666666667</v>
      </c>
      <c r="BA103" s="25">
        <f t="shared" ref="BA103" si="1639">PRODUCT(AC103*100*1/AC116)</f>
        <v>72</v>
      </c>
      <c r="BB103" s="26">
        <f t="shared" ref="BB103" si="1640">PRODUCT(AD103*100*1/AD116)</f>
        <v>0</v>
      </c>
      <c r="BC103" s="25">
        <f t="shared" ref="BC103" si="1641">PRODUCT(AE103*100*1/AE116)</f>
        <v>0</v>
      </c>
      <c r="BD103" s="25">
        <f t="shared" ref="BD103" si="1642">PRODUCT(AF103*100*1/AF116)</f>
        <v>0</v>
      </c>
      <c r="BE103" s="25">
        <f t="shared" ref="BE103" si="1643">PRODUCT(AG103*100*1/AG116)</f>
        <v>4</v>
      </c>
      <c r="BF103" s="25">
        <f t="shared" ref="BF103" si="1644">PRODUCT(AH103*100*1/AH116)</f>
        <v>0</v>
      </c>
      <c r="BG103" s="25">
        <f t="shared" ref="BG103" si="1645">PRODUCT(AI103*100*1/AI116)</f>
        <v>0</v>
      </c>
      <c r="BH103" s="25">
        <f t="shared" ref="BH103" si="1646">PRODUCT(AJ103*100*1/AJ116)</f>
        <v>0</v>
      </c>
      <c r="BI103" s="25">
        <f t="shared" ref="BI103" si="1647">PRODUCT(AK103*100*1/AK116)</f>
        <v>0</v>
      </c>
      <c r="BJ103" s="25">
        <f t="shared" ref="BJ103" si="1648">PRODUCT(AL103*100*1/AL116)</f>
        <v>0</v>
      </c>
      <c r="BK103" s="25">
        <f t="shared" ref="BK103" si="1649">PRODUCT(AM103*100*1/AM116)</f>
        <v>5.333333333333333</v>
      </c>
      <c r="BL103" s="25">
        <f t="shared" ref="BL103" si="1650">PRODUCT(AN103*100*1/AN116)</f>
        <v>6.666666666666667</v>
      </c>
      <c r="BM103" s="25">
        <f t="shared" ref="BM103" si="1651">PRODUCT(AO103*100*1/AO116)</f>
        <v>69.333333333333329</v>
      </c>
      <c r="BN103" s="24">
        <f t="shared" ref="BN103" si="1652">PRODUCT(AP103*100*1/AP116)</f>
        <v>0</v>
      </c>
      <c r="BO103" s="39">
        <f t="shared" ref="BO103" si="1653">PRODUCT(AQ103*100*1/AQ116)</f>
        <v>28</v>
      </c>
      <c r="BR103" s="1">
        <v>0.125</v>
      </c>
      <c r="BS103" s="25">
        <f t="shared" ref="BS103" si="1654">AU100+AU101+AU102+AU103</f>
        <v>0</v>
      </c>
      <c r="BT103" s="25">
        <f t="shared" ref="BT103" si="1655">AV100+AV101+AV102+AV103</f>
        <v>9.3333333333333339</v>
      </c>
      <c r="BU103" s="25">
        <f t="shared" ref="BU103" si="1656">AW100+AW101+AW102+AW103</f>
        <v>0</v>
      </c>
      <c r="BV103" s="25">
        <f t="shared" ref="BV103" si="1657">AX100+AX101+AX102+AX103</f>
        <v>0</v>
      </c>
      <c r="BW103" s="25">
        <f t="shared" ref="BW103" si="1658">AY100+AY101+AY102+AY103</f>
        <v>92</v>
      </c>
      <c r="BX103" s="25">
        <f t="shared" ref="BX103" si="1659">AZ100+AZ101+AZ102+AZ103</f>
        <v>90.666666666666671</v>
      </c>
      <c r="BY103" s="25">
        <f t="shared" ref="BY103" si="1660">BA100+BA101+BA102+BA103</f>
        <v>72</v>
      </c>
      <c r="BZ103" s="26">
        <f t="shared" ref="BZ103" si="1661">BB100+BB101+BB102+BB103</f>
        <v>0</v>
      </c>
      <c r="CA103" s="25">
        <f t="shared" ref="CA103" si="1662">BC100+BC101+BC102+BC103</f>
        <v>52</v>
      </c>
      <c r="CB103" s="25">
        <f t="shared" ref="CB103" si="1663">BD100+BD101+BD102+BD103</f>
        <v>98.666666666666671</v>
      </c>
      <c r="CC103" s="25">
        <f t="shared" ref="CC103" si="1664">BE100+BE101+BE102+BE103</f>
        <v>5.333333333333333</v>
      </c>
      <c r="CD103" s="25">
        <f t="shared" ref="CD103" si="1665">BF100+BF101+BF102+BF103</f>
        <v>0</v>
      </c>
      <c r="CE103" s="25">
        <f t="shared" ref="CE103" si="1666">BG100+BG101+BG102+BG103</f>
        <v>24</v>
      </c>
      <c r="CF103" s="25">
        <f t="shared" ref="CF103" si="1667">BH100+BH101+BH102+BH103</f>
        <v>92.307692307692307</v>
      </c>
      <c r="CG103" s="25">
        <f t="shared" ref="CG103" si="1668">BI100+BI101+BI102+BI103</f>
        <v>0</v>
      </c>
      <c r="CH103" s="25">
        <f t="shared" ref="CH103" si="1669">BJ100+BJ101+BJ102+BJ103</f>
        <v>49.333333333333336</v>
      </c>
      <c r="CI103" s="25">
        <f t="shared" ref="CI103" si="1670">BK100+BK101+BK102+BK103</f>
        <v>93.333333333333329</v>
      </c>
      <c r="CJ103" s="25">
        <f t="shared" ref="CJ103" si="1671">BL100+BL101+BL102+BL103</f>
        <v>92</v>
      </c>
      <c r="CK103" s="25">
        <f t="shared" ref="CK103" si="1672">BM100+BM101+BM102+BM103</f>
        <v>88</v>
      </c>
      <c r="CL103" s="24">
        <f t="shared" ref="CL103" si="1673">BN100+BN101+BN102+BN103</f>
        <v>0</v>
      </c>
      <c r="CM103" s="39">
        <f t="shared" ref="CM103" si="1674">BO100+BO101+BO102+BO103</f>
        <v>30.666666666666668</v>
      </c>
      <c r="CN103" s="5"/>
      <c r="CQ103" s="11" t="s">
        <v>41</v>
      </c>
      <c r="CR103" s="12">
        <f>BS115-CR101</f>
        <v>85.333333333333329</v>
      </c>
      <c r="CS103" s="12">
        <f>BT115-CS101</f>
        <v>22.666666666666657</v>
      </c>
      <c r="CT103" s="12">
        <f>BU115-BU109</f>
        <v>26.666666666666671</v>
      </c>
      <c r="CU103" s="12">
        <f>BV115-BV109</f>
        <v>6.6666666666666714</v>
      </c>
      <c r="CV103" s="12">
        <f>BW115-CV102-CV101</f>
        <v>5.3333333333333428</v>
      </c>
      <c r="CW103" s="12">
        <f>BX115-BX107</f>
        <v>5.3333333333333286</v>
      </c>
      <c r="CX103" s="12">
        <f>BY115-BY107</f>
        <v>5.3333333333333286</v>
      </c>
      <c r="CY103" s="12">
        <f>BZ115-BZ109</f>
        <v>8</v>
      </c>
      <c r="CZ103" s="12">
        <f>CA115-CA108</f>
        <v>0</v>
      </c>
      <c r="DA103" s="12">
        <f>CB115-CB109</f>
        <v>0</v>
      </c>
      <c r="DB103" s="12">
        <f>CC115-CC107</f>
        <v>1.3333333333333286</v>
      </c>
      <c r="DC103" s="12">
        <f>CD115-CD109</f>
        <v>1.3333333333333286</v>
      </c>
      <c r="DD103" s="12">
        <f>CE115-CE107</f>
        <v>1.3333333333333286</v>
      </c>
      <c r="DE103" s="12">
        <f>CF115-CF107</f>
        <v>3.8461538461538396</v>
      </c>
      <c r="DF103" s="12">
        <f>CG115-CG111</f>
        <v>9.3333333333333286</v>
      </c>
      <c r="DG103" s="12">
        <f>CH115-CH108</f>
        <v>7.9999999999999858</v>
      </c>
      <c r="DH103" s="12">
        <f>CI115-CI105</f>
        <v>2.6666666666666572</v>
      </c>
      <c r="DI103" s="12">
        <f>CJ115-CJ106</f>
        <v>0</v>
      </c>
      <c r="DJ103" s="12">
        <f>CK115-CK104</f>
        <v>8</v>
      </c>
      <c r="DK103" s="12"/>
      <c r="DL103" s="12"/>
      <c r="DM103" s="9"/>
      <c r="DN103" s="9"/>
    </row>
    <row r="104" spans="1:118" s="1" customFormat="1" x14ac:dyDescent="0.25">
      <c r="B104" s="1" t="s">
        <v>6</v>
      </c>
      <c r="C104" s="2">
        <v>0</v>
      </c>
      <c r="D104" s="2">
        <v>0</v>
      </c>
      <c r="E104" s="2">
        <v>0</v>
      </c>
      <c r="F104" s="2">
        <v>69</v>
      </c>
      <c r="G104" s="2">
        <v>0</v>
      </c>
      <c r="H104" s="2">
        <v>2</v>
      </c>
      <c r="I104" s="2">
        <v>0</v>
      </c>
      <c r="J104" s="4">
        <v>0</v>
      </c>
      <c r="K104" s="4">
        <v>0</v>
      </c>
      <c r="L104" s="3">
        <v>0</v>
      </c>
      <c r="M104" s="3">
        <v>2</v>
      </c>
      <c r="N104" s="3">
        <v>2</v>
      </c>
      <c r="O104" s="3">
        <v>0</v>
      </c>
      <c r="P104" s="3">
        <v>0</v>
      </c>
      <c r="Q104" s="3">
        <v>0</v>
      </c>
      <c r="R104" s="3">
        <v>0</v>
      </c>
      <c r="S104" s="1">
        <v>75</v>
      </c>
      <c r="V104" s="1">
        <v>0.25</v>
      </c>
      <c r="W104" s="2">
        <f>G100</f>
        <v>0</v>
      </c>
      <c r="X104" s="2">
        <f>G101</f>
        <v>0</v>
      </c>
      <c r="Y104" s="2">
        <f>G102</f>
        <v>1</v>
      </c>
      <c r="Z104" s="2">
        <f>G103</f>
        <v>9</v>
      </c>
      <c r="AA104" s="2">
        <f>G104</f>
        <v>0</v>
      </c>
      <c r="AB104" s="2">
        <f>G105</f>
        <v>2</v>
      </c>
      <c r="AC104" s="2">
        <f>G106</f>
        <v>0</v>
      </c>
      <c r="AD104" s="4">
        <f>G107</f>
        <v>0</v>
      </c>
      <c r="AE104" s="2">
        <f>G108</f>
        <v>24</v>
      </c>
      <c r="AF104" s="2">
        <f>G109</f>
        <v>1</v>
      </c>
      <c r="AG104" s="2">
        <f>G110</f>
        <v>39</v>
      </c>
      <c r="AH104" s="2">
        <f>G111</f>
        <v>63</v>
      </c>
      <c r="AI104" s="2">
        <f>G112</f>
        <v>53</v>
      </c>
      <c r="AJ104" s="2">
        <f>G113</f>
        <v>0</v>
      </c>
      <c r="AK104" s="2">
        <f>G114</f>
        <v>0</v>
      </c>
      <c r="AL104" s="2">
        <f>G115</f>
        <v>20</v>
      </c>
      <c r="AM104" s="2">
        <f>G116</f>
        <v>0</v>
      </c>
      <c r="AN104" s="2">
        <f>G117</f>
        <v>2</v>
      </c>
      <c r="AO104" s="2">
        <f>G118</f>
        <v>3</v>
      </c>
      <c r="AP104" s="1">
        <f>G119</f>
        <v>2</v>
      </c>
      <c r="AQ104" s="43">
        <f>G120</f>
        <v>38</v>
      </c>
      <c r="AT104" s="1">
        <v>0.25</v>
      </c>
      <c r="AU104" s="25">
        <f t="shared" ref="AU104" si="1675">PRODUCT(W104*100*1/W116)</f>
        <v>0</v>
      </c>
      <c r="AV104" s="25">
        <f t="shared" ref="AV104" si="1676">PRODUCT(X104*100*1/X116)</f>
        <v>0</v>
      </c>
      <c r="AW104" s="25">
        <f t="shared" ref="AW104" si="1677">PRODUCT(Y104*100*1/Y116)</f>
        <v>1.3333333333333333</v>
      </c>
      <c r="AX104" s="25">
        <f t="shared" ref="AX104" si="1678">PRODUCT(Z104*100*1/Z116)</f>
        <v>12</v>
      </c>
      <c r="AY104" s="25">
        <f t="shared" ref="AY104" si="1679">PRODUCT(AA104*100*1/AA116)</f>
        <v>0</v>
      </c>
      <c r="AZ104" s="25">
        <f t="shared" ref="AZ104" si="1680">PRODUCT(AB104*100*1/AB116)</f>
        <v>2.6666666666666665</v>
      </c>
      <c r="BA104" s="25">
        <f t="shared" ref="BA104" si="1681">PRODUCT(AC104*100*1/AC116)</f>
        <v>0</v>
      </c>
      <c r="BB104" s="26">
        <f t="shared" ref="BB104" si="1682">PRODUCT(AD104*100*1/AD116)</f>
        <v>0</v>
      </c>
      <c r="BC104" s="25">
        <f t="shared" ref="BC104" si="1683">PRODUCT(AE104*100*1/AE116)</f>
        <v>32</v>
      </c>
      <c r="BD104" s="25">
        <f t="shared" ref="BD104" si="1684">PRODUCT(AF104*100*1/AF116)</f>
        <v>1.3333333333333333</v>
      </c>
      <c r="BE104" s="25">
        <f t="shared" ref="BE104" si="1685">PRODUCT(AG104*100*1/AG116)</f>
        <v>52</v>
      </c>
      <c r="BF104" s="25">
        <f t="shared" ref="BF104" si="1686">PRODUCT(AH104*100*1/AH116)</f>
        <v>84</v>
      </c>
      <c r="BG104" s="25">
        <f t="shared" ref="BG104" si="1687">PRODUCT(AI104*100*1/AI116)</f>
        <v>70.666666666666671</v>
      </c>
      <c r="BH104" s="25">
        <f t="shared" ref="BH104" si="1688">PRODUCT(AJ104*100*1/AJ116)</f>
        <v>0</v>
      </c>
      <c r="BI104" s="25">
        <f t="shared" ref="BI104" si="1689">PRODUCT(AK104*100*1/AK116)</f>
        <v>0</v>
      </c>
      <c r="BJ104" s="25">
        <f t="shared" ref="BJ104" si="1690">PRODUCT(AL104*100*1/AL116)</f>
        <v>26.666666666666668</v>
      </c>
      <c r="BK104" s="25">
        <f t="shared" ref="BK104" si="1691">PRODUCT(AM104*100*1/AM116)</f>
        <v>0</v>
      </c>
      <c r="BL104" s="25">
        <f t="shared" ref="BL104" si="1692">PRODUCT(AN104*100*1/AN116)</f>
        <v>2.6666666666666665</v>
      </c>
      <c r="BM104" s="25">
        <f t="shared" ref="BM104" si="1693">PRODUCT(AO104*100*1/AO116)</f>
        <v>4</v>
      </c>
      <c r="BN104" s="24">
        <f t="shared" ref="BN104" si="1694">PRODUCT(AP104*100*1/AP116)</f>
        <v>2.6666666666666665</v>
      </c>
      <c r="BO104" s="39">
        <f t="shared" ref="BO104" si="1695">PRODUCT(AQ104*100*1/AQ116)</f>
        <v>50.666666666666664</v>
      </c>
      <c r="BR104" s="1">
        <v>0.25</v>
      </c>
      <c r="BS104" s="25">
        <f t="shared" ref="BS104" si="1696">AU100+AU101+AU102+AU103+AU104</f>
        <v>0</v>
      </c>
      <c r="BT104" s="25">
        <f t="shared" ref="BT104" si="1697">AV100+AV101+AV102+AV103+AV104</f>
        <v>9.3333333333333339</v>
      </c>
      <c r="BU104" s="25">
        <f t="shared" ref="BU104" si="1698">AW100+AW101+AW102+AW103+AW104</f>
        <v>1.3333333333333333</v>
      </c>
      <c r="BV104" s="25">
        <f t="shared" ref="BV104" si="1699">AX100+AX101+AX102+AX103+AX104</f>
        <v>12</v>
      </c>
      <c r="BW104" s="25">
        <f t="shared" ref="BW104" si="1700">AY100+AY101+AY102+AY103+AY104</f>
        <v>92</v>
      </c>
      <c r="BX104" s="25">
        <f t="shared" ref="BX104" si="1701">AZ100+AZ101+AZ102+AZ103+AZ104</f>
        <v>93.333333333333343</v>
      </c>
      <c r="BY104" s="25">
        <f t="shared" ref="BY104" si="1702">BA100+BA101+BA102+BA103+BA104</f>
        <v>72</v>
      </c>
      <c r="BZ104" s="26">
        <f t="shared" ref="BZ104" si="1703">BB100+BB101+BB102+BB103+BB104</f>
        <v>0</v>
      </c>
      <c r="CA104" s="25">
        <f t="shared" ref="CA104" si="1704">BC100+BC101+BC102+BC103+BC104</f>
        <v>84</v>
      </c>
      <c r="CB104" s="25">
        <f t="shared" ref="CB104" si="1705">BD100+BD101+BD102+BD103+BD104</f>
        <v>100</v>
      </c>
      <c r="CC104" s="25">
        <f t="shared" ref="CC104" si="1706">BE100+BE101+BE102+BE103+BE104</f>
        <v>57.333333333333336</v>
      </c>
      <c r="CD104" s="25">
        <f t="shared" ref="CD104" si="1707">BF100+BF101+BF102+BF103+BF104</f>
        <v>84</v>
      </c>
      <c r="CE104" s="25">
        <f t="shared" ref="CE104" si="1708">BG100+BG101+BG102+BG103+BG104</f>
        <v>94.666666666666671</v>
      </c>
      <c r="CF104" s="25">
        <f t="shared" ref="CF104" si="1709">BH100+BH101+BH102+BH103+BH104</f>
        <v>92.307692307692307</v>
      </c>
      <c r="CG104" s="25">
        <f t="shared" ref="CG104" si="1710">BI100+BI101+BI102+BI103+BI104</f>
        <v>0</v>
      </c>
      <c r="CH104" s="25">
        <f t="shared" ref="CH104" si="1711">BJ100+BJ101+BJ102+BJ103+BJ104</f>
        <v>76</v>
      </c>
      <c r="CI104" s="25">
        <f t="shared" ref="CI104" si="1712">BK100+BK101+BK102+BK103+BK104</f>
        <v>93.333333333333329</v>
      </c>
      <c r="CJ104" s="25">
        <f t="shared" ref="CJ104" si="1713">BL100+BL101+BL102+BL103+BL104</f>
        <v>94.666666666666671</v>
      </c>
      <c r="CK104" s="25">
        <f t="shared" ref="CK104" si="1714">BM100+BM101+BM102+BM103+BM104</f>
        <v>92</v>
      </c>
      <c r="CL104" s="24">
        <f t="shared" ref="CL104" si="1715">BN100+BN101+BN102+BN103+BN104</f>
        <v>2.6666666666666665</v>
      </c>
      <c r="CM104" s="39">
        <f t="shared" ref="CM104" si="1716">BO100+BO101+BO102+BO103+BO104</f>
        <v>81.333333333333329</v>
      </c>
      <c r="CN104" s="5"/>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row>
    <row r="105" spans="1:118" s="1" customFormat="1" x14ac:dyDescent="0.25">
      <c r="B105" s="1" t="s">
        <v>7</v>
      </c>
      <c r="C105" s="2">
        <v>0</v>
      </c>
      <c r="D105" s="2">
        <v>63</v>
      </c>
      <c r="E105" s="2">
        <v>0</v>
      </c>
      <c r="F105" s="2">
        <v>5</v>
      </c>
      <c r="G105" s="2">
        <v>2</v>
      </c>
      <c r="H105" s="2">
        <v>1</v>
      </c>
      <c r="I105" s="2">
        <v>0</v>
      </c>
      <c r="J105" s="4">
        <v>0</v>
      </c>
      <c r="K105" s="3">
        <v>1</v>
      </c>
      <c r="L105" s="3">
        <v>0</v>
      </c>
      <c r="M105" s="3">
        <v>3</v>
      </c>
      <c r="N105" s="3">
        <v>0</v>
      </c>
      <c r="O105" s="3">
        <v>0</v>
      </c>
      <c r="P105" s="3">
        <v>0</v>
      </c>
      <c r="Q105" s="3">
        <v>0</v>
      </c>
      <c r="R105" s="3">
        <v>0</v>
      </c>
      <c r="S105" s="1">
        <v>75</v>
      </c>
      <c r="V105" s="1">
        <v>0.5</v>
      </c>
      <c r="W105" s="2">
        <f>H100</f>
        <v>0</v>
      </c>
      <c r="X105" s="2">
        <f>H101</f>
        <v>8</v>
      </c>
      <c r="Y105" s="2">
        <f>H102</f>
        <v>0</v>
      </c>
      <c r="Z105" s="2">
        <f>H103</f>
        <v>0</v>
      </c>
      <c r="AA105" s="2">
        <f>H104</f>
        <v>2</v>
      </c>
      <c r="AB105" s="2">
        <f>H105</f>
        <v>1</v>
      </c>
      <c r="AC105" s="2">
        <f>H106</f>
        <v>12</v>
      </c>
      <c r="AD105" s="4">
        <f>H107</f>
        <v>2</v>
      </c>
      <c r="AE105" s="2">
        <f>H108</f>
        <v>10</v>
      </c>
      <c r="AF105" s="2">
        <f>H109</f>
        <v>0</v>
      </c>
      <c r="AG105" s="2">
        <f>H110</f>
        <v>24</v>
      </c>
      <c r="AH105" s="2">
        <f>H111</f>
        <v>0</v>
      </c>
      <c r="AI105" s="2">
        <f>H112</f>
        <v>2</v>
      </c>
      <c r="AJ105" s="2">
        <f>H113</f>
        <v>1</v>
      </c>
      <c r="AK105" s="2">
        <f>H114</f>
        <v>3</v>
      </c>
      <c r="AL105" s="2">
        <f>H115</f>
        <v>9</v>
      </c>
      <c r="AM105" s="4">
        <f>H116</f>
        <v>3</v>
      </c>
      <c r="AN105" s="2">
        <f>H117</f>
        <v>3</v>
      </c>
      <c r="AO105" s="3">
        <f>H118</f>
        <v>2</v>
      </c>
      <c r="AP105" s="1">
        <f>H119</f>
        <v>10</v>
      </c>
      <c r="AQ105" s="43">
        <f>H120</f>
        <v>12</v>
      </c>
      <c r="AT105" s="1">
        <v>0.5</v>
      </c>
      <c r="AU105" s="25">
        <f t="shared" ref="AU105" si="1717">PRODUCT(W105*100*1/W116)</f>
        <v>0</v>
      </c>
      <c r="AV105" s="25">
        <f t="shared" ref="AV105" si="1718">PRODUCT(X105*100*1/X116)</f>
        <v>10.666666666666666</v>
      </c>
      <c r="AW105" s="25">
        <f t="shared" ref="AW105" si="1719">PRODUCT(Y105*100*1/Y116)</f>
        <v>0</v>
      </c>
      <c r="AX105" s="25">
        <f t="shared" ref="AX105" si="1720">PRODUCT(Z105*100*1/Z116)</f>
        <v>0</v>
      </c>
      <c r="AY105" s="25">
        <f t="shared" ref="AY105" si="1721">PRODUCT(AA105*100*1/AA116)</f>
        <v>2.6666666666666665</v>
      </c>
      <c r="AZ105" s="25">
        <f t="shared" ref="AZ105" si="1722">PRODUCT(AB105*100*1/AB116)</f>
        <v>1.3333333333333333</v>
      </c>
      <c r="BA105" s="25">
        <f t="shared" ref="BA105" si="1723">PRODUCT(AC105*100*1/AC116)</f>
        <v>16</v>
      </c>
      <c r="BB105" s="26">
        <f t="shared" ref="BB105" si="1724">PRODUCT(AD105*100*1/AD116)</f>
        <v>2.6666666666666665</v>
      </c>
      <c r="BC105" s="25">
        <f t="shared" ref="BC105" si="1725">PRODUCT(AE105*100*1/AE116)</f>
        <v>13.333333333333334</v>
      </c>
      <c r="BD105" s="25">
        <f t="shared" ref="BD105" si="1726">PRODUCT(AF105*100*1/AF116)</f>
        <v>0</v>
      </c>
      <c r="BE105" s="25">
        <f t="shared" ref="BE105" si="1727">PRODUCT(AG105*100*1/AG116)</f>
        <v>32</v>
      </c>
      <c r="BF105" s="25">
        <f t="shared" ref="BF105" si="1728">PRODUCT(AH105*100*1/AH116)</f>
        <v>0</v>
      </c>
      <c r="BG105" s="25">
        <f t="shared" ref="BG105" si="1729">PRODUCT(AI105*100*1/AI116)</f>
        <v>2.6666666666666665</v>
      </c>
      <c r="BH105" s="25">
        <f t="shared" ref="BH105" si="1730">PRODUCT(AJ105*100*1/AJ116)</f>
        <v>3.8461538461538463</v>
      </c>
      <c r="BI105" s="25">
        <f t="shared" ref="BI105" si="1731">PRODUCT(AK105*100*1/AK116)</f>
        <v>4</v>
      </c>
      <c r="BJ105" s="25">
        <f t="shared" ref="BJ105" si="1732">PRODUCT(AL105*100*1/AL116)</f>
        <v>12</v>
      </c>
      <c r="BK105" s="26">
        <f t="shared" ref="BK105" si="1733">PRODUCT(AM105*100*1/AM116)</f>
        <v>4</v>
      </c>
      <c r="BL105" s="25">
        <f t="shared" ref="BL105" si="1734">PRODUCT(AN105*100*1/AN116)</f>
        <v>4</v>
      </c>
      <c r="BM105" s="27">
        <f t="shared" ref="BM105" si="1735">PRODUCT(AO105*100*1/AO116)</f>
        <v>2.6666666666666665</v>
      </c>
      <c r="BN105" s="24">
        <f t="shared" ref="BN105" si="1736">PRODUCT(AP105*100*1/AP116)</f>
        <v>13.333333333333334</v>
      </c>
      <c r="BO105" s="39">
        <f t="shared" ref="BO105" si="1737">PRODUCT(AQ105*100*1/AQ116)</f>
        <v>16</v>
      </c>
      <c r="BR105" s="1">
        <v>0.5</v>
      </c>
      <c r="BS105" s="25">
        <f t="shared" ref="BS105" si="1738">AU100+AU101+AU102+AU103+AU104+AU105</f>
        <v>0</v>
      </c>
      <c r="BT105" s="25">
        <f t="shared" ref="BT105" si="1739">AV100+AV101+AV102+AV103+AV104+AV105</f>
        <v>20</v>
      </c>
      <c r="BU105" s="25">
        <f t="shared" ref="BU105" si="1740">AW100+AW101+AW102+AW103+AW104+AW105</f>
        <v>1.3333333333333333</v>
      </c>
      <c r="BV105" s="25">
        <f t="shared" ref="BV105" si="1741">AX100+AX101+AX102+AX103+AX104+AX105</f>
        <v>12</v>
      </c>
      <c r="BW105" s="25">
        <f t="shared" ref="BW105" si="1742">AY100+AY101+AY102+AY103+AY104+AY105</f>
        <v>94.666666666666671</v>
      </c>
      <c r="BX105" s="25">
        <f t="shared" ref="BX105" si="1743">AZ100+AZ101+AZ102+AZ103+AZ104+AZ105</f>
        <v>94.666666666666671</v>
      </c>
      <c r="BY105" s="25">
        <f t="shared" ref="BY105" si="1744">BA100+BA101+BA102+BA103+BA104+BA105</f>
        <v>88</v>
      </c>
      <c r="BZ105" s="26">
        <f t="shared" ref="BZ105" si="1745">BB100+BB101+BB102+BB103+BB104+BB105</f>
        <v>2.6666666666666665</v>
      </c>
      <c r="CA105" s="25">
        <f t="shared" ref="CA105" si="1746">BC100+BC101+BC102+BC103+BC104+BC105</f>
        <v>97.333333333333329</v>
      </c>
      <c r="CB105" s="25">
        <f t="shared" ref="CB105" si="1747">BD100+BD101+BD102+BD103+BD104+BD105</f>
        <v>100</v>
      </c>
      <c r="CC105" s="25">
        <f t="shared" ref="CC105" si="1748">BE100+BE101+BE102+BE103+BE104+BE105</f>
        <v>89.333333333333343</v>
      </c>
      <c r="CD105" s="25">
        <f t="shared" ref="CD105" si="1749">BF100+BF101+BF102+BF103+BF104+BF105</f>
        <v>84</v>
      </c>
      <c r="CE105" s="25">
        <f t="shared" ref="CE105" si="1750">BG100+BG101+BG102+BG103+BG104+BG105</f>
        <v>97.333333333333343</v>
      </c>
      <c r="CF105" s="25">
        <f t="shared" ref="CF105" si="1751">BH100+BH101+BH102+BH103+BH104+BH105</f>
        <v>96.153846153846146</v>
      </c>
      <c r="CG105" s="25">
        <f t="shared" ref="CG105" si="1752">BI100+BI101+BI102+BI103+BI104+BI105</f>
        <v>4</v>
      </c>
      <c r="CH105" s="25">
        <f t="shared" ref="CH105" si="1753">BJ100+BJ101+BJ102+BJ103+BJ104+BJ105</f>
        <v>88</v>
      </c>
      <c r="CI105" s="26">
        <f t="shared" ref="CI105" si="1754">BK100+BK101+BK102+BK103+BK104+BK105</f>
        <v>97.333333333333329</v>
      </c>
      <c r="CJ105" s="25">
        <f t="shared" ref="CJ105" si="1755">BL100+BL101+BL102+BL103+BL104+BL105</f>
        <v>98.666666666666671</v>
      </c>
      <c r="CK105" s="27">
        <f t="shared" ref="CK105" si="1756">BM100+BM101+BM102+BM103+BM104+BM105</f>
        <v>94.666666666666671</v>
      </c>
      <c r="CL105" s="24">
        <f t="shared" ref="CL105" si="1757">BN100+BN101+BN102+BN103+BN104+BN105</f>
        <v>16</v>
      </c>
      <c r="CM105" s="39">
        <f t="shared" ref="CM105" si="1758">BO100+BO101+BO102+BO103+BO104+BO105</f>
        <v>97.333333333333329</v>
      </c>
      <c r="CN105" s="5"/>
      <c r="CQ105" s="9"/>
      <c r="CR105" s="9" t="str">
        <f>A99</f>
        <v xml:space="preserve">Klebsiella pneumoniae  </v>
      </c>
      <c r="CS105" s="9"/>
      <c r="CT105" s="9"/>
      <c r="CU105" s="9"/>
      <c r="CV105" s="9"/>
      <c r="CW105" s="9"/>
      <c r="CX105" s="9"/>
      <c r="CY105" s="9"/>
      <c r="CZ105" s="9"/>
      <c r="DA105" s="9"/>
      <c r="DB105" s="9"/>
      <c r="DC105" s="9"/>
      <c r="DD105" s="9"/>
      <c r="DE105" s="9"/>
      <c r="DF105" s="9"/>
      <c r="DG105" s="9"/>
      <c r="DH105" s="9"/>
      <c r="DI105" s="9"/>
      <c r="DJ105" s="9"/>
      <c r="DK105" s="9"/>
      <c r="DL105" s="9"/>
      <c r="DM105" s="9"/>
      <c r="DN105" s="9"/>
    </row>
    <row r="106" spans="1:118" s="1" customFormat="1" x14ac:dyDescent="0.25">
      <c r="B106" s="1" t="s">
        <v>8</v>
      </c>
      <c r="C106" s="2">
        <v>0</v>
      </c>
      <c r="D106" s="2">
        <v>0</v>
      </c>
      <c r="E106" s="2">
        <v>0</v>
      </c>
      <c r="F106" s="2">
        <v>54</v>
      </c>
      <c r="G106" s="2">
        <v>0</v>
      </c>
      <c r="H106" s="2">
        <v>12</v>
      </c>
      <c r="I106" s="2">
        <v>3</v>
      </c>
      <c r="J106" s="4">
        <v>2</v>
      </c>
      <c r="K106" s="4">
        <v>0</v>
      </c>
      <c r="L106" s="3">
        <v>0</v>
      </c>
      <c r="M106" s="3">
        <v>3</v>
      </c>
      <c r="N106" s="3">
        <v>0</v>
      </c>
      <c r="O106" s="3">
        <v>1</v>
      </c>
      <c r="P106" s="3">
        <v>0</v>
      </c>
      <c r="Q106" s="3">
        <v>0</v>
      </c>
      <c r="R106" s="3">
        <v>0</v>
      </c>
      <c r="S106" s="1">
        <v>75</v>
      </c>
      <c r="V106" s="1">
        <v>1</v>
      </c>
      <c r="W106" s="2">
        <f>I100</f>
        <v>0</v>
      </c>
      <c r="X106" s="2">
        <f>I101</f>
        <v>22</v>
      </c>
      <c r="Y106" s="2">
        <f>I102</f>
        <v>5</v>
      </c>
      <c r="Z106" s="2">
        <f>I103</f>
        <v>27</v>
      </c>
      <c r="AA106" s="2">
        <f>I104</f>
        <v>0</v>
      </c>
      <c r="AB106" s="2">
        <f>I105</f>
        <v>0</v>
      </c>
      <c r="AC106" s="2">
        <f>I106</f>
        <v>3</v>
      </c>
      <c r="AD106" s="4">
        <f>I107</f>
        <v>32</v>
      </c>
      <c r="AE106" s="2">
        <f>I108</f>
        <v>2</v>
      </c>
      <c r="AF106" s="2">
        <f>I109</f>
        <v>0</v>
      </c>
      <c r="AG106" s="2">
        <f>I110</f>
        <v>6</v>
      </c>
      <c r="AH106" s="2">
        <f>I111</f>
        <v>10</v>
      </c>
      <c r="AI106" s="2">
        <f>I112</f>
        <v>1</v>
      </c>
      <c r="AJ106" s="2">
        <f>I113</f>
        <v>0</v>
      </c>
      <c r="AK106" s="2">
        <f>I114</f>
        <v>0</v>
      </c>
      <c r="AL106" s="2">
        <f>I115</f>
        <v>2</v>
      </c>
      <c r="AM106" s="3">
        <f>I116</f>
        <v>1</v>
      </c>
      <c r="AN106" s="4">
        <f>I117</f>
        <v>1</v>
      </c>
      <c r="AO106" s="3">
        <f>I118</f>
        <v>4</v>
      </c>
      <c r="AP106" s="1">
        <f>I119</f>
        <v>28</v>
      </c>
      <c r="AQ106" s="43">
        <f>I120</f>
        <v>2</v>
      </c>
      <c r="AT106" s="1">
        <v>1</v>
      </c>
      <c r="AU106" s="25">
        <f t="shared" ref="AU106" si="1759">PRODUCT(W106*100*1/W116)</f>
        <v>0</v>
      </c>
      <c r="AV106" s="25">
        <f t="shared" ref="AV106" si="1760">PRODUCT(X106*100*1/X116)</f>
        <v>29.333333333333332</v>
      </c>
      <c r="AW106" s="25">
        <f t="shared" ref="AW106" si="1761">PRODUCT(Y106*100*1/Y116)</f>
        <v>6.666666666666667</v>
      </c>
      <c r="AX106" s="25">
        <f t="shared" ref="AX106" si="1762">PRODUCT(Z106*100*1/Z116)</f>
        <v>36</v>
      </c>
      <c r="AY106" s="25">
        <f t="shared" ref="AY106" si="1763">PRODUCT(AA106*100*1/AA116)</f>
        <v>0</v>
      </c>
      <c r="AZ106" s="25">
        <f t="shared" ref="AZ106" si="1764">PRODUCT(AB106*100*1/AB116)</f>
        <v>0</v>
      </c>
      <c r="BA106" s="25">
        <f t="shared" ref="BA106" si="1765">PRODUCT(AC106*100*1/AC116)</f>
        <v>4</v>
      </c>
      <c r="BB106" s="26">
        <f t="shared" ref="BB106" si="1766">PRODUCT(AD106*100*1/AD116)</f>
        <v>42.666666666666664</v>
      </c>
      <c r="BC106" s="25">
        <f t="shared" ref="BC106" si="1767">PRODUCT(AE106*100*1/AE116)</f>
        <v>2.6666666666666665</v>
      </c>
      <c r="BD106" s="25">
        <f t="shared" ref="BD106" si="1768">PRODUCT(AF106*100*1/AF116)</f>
        <v>0</v>
      </c>
      <c r="BE106" s="25">
        <f t="shared" ref="BE106" si="1769">PRODUCT(AG106*100*1/AG116)</f>
        <v>8</v>
      </c>
      <c r="BF106" s="25">
        <f t="shared" ref="BF106" si="1770">PRODUCT(AH106*100*1/AH116)</f>
        <v>13.333333333333334</v>
      </c>
      <c r="BG106" s="25">
        <f t="shared" ref="BG106" si="1771">PRODUCT(AI106*100*1/AI116)</f>
        <v>1.3333333333333333</v>
      </c>
      <c r="BH106" s="25">
        <f t="shared" ref="BH106" si="1772">PRODUCT(AJ106*100*1/AJ116)</f>
        <v>0</v>
      </c>
      <c r="BI106" s="25">
        <f t="shared" ref="BI106" si="1773">PRODUCT(AK106*100*1/AK116)</f>
        <v>0</v>
      </c>
      <c r="BJ106" s="25">
        <f t="shared" ref="BJ106" si="1774">PRODUCT(AL106*100*1/AL116)</f>
        <v>2.6666666666666665</v>
      </c>
      <c r="BK106" s="27">
        <f t="shared" ref="BK106" si="1775">PRODUCT(AM106*100*1/AM116)</f>
        <v>1.3333333333333333</v>
      </c>
      <c r="BL106" s="26">
        <f t="shared" ref="BL106" si="1776">PRODUCT(AN106*100*1/AN116)</f>
        <v>1.3333333333333333</v>
      </c>
      <c r="BM106" s="27">
        <f t="shared" ref="BM106" si="1777">PRODUCT(AO106*100*1/AO116)</f>
        <v>5.333333333333333</v>
      </c>
      <c r="BN106" s="24">
        <f t="shared" ref="BN106" si="1778">PRODUCT(AP106*100*1/AP116)</f>
        <v>37.333333333333336</v>
      </c>
      <c r="BO106" s="39">
        <f t="shared" ref="BO106" si="1779">PRODUCT(AQ106*100*1/AQ116)</f>
        <v>2.6666666666666665</v>
      </c>
      <c r="BR106" s="1">
        <v>1</v>
      </c>
      <c r="BS106" s="25">
        <f t="shared" ref="BS106" si="1780">AU100+AU101+AU102+AU103+AU104+AU105+AU106</f>
        <v>0</v>
      </c>
      <c r="BT106" s="25">
        <f t="shared" ref="BT106" si="1781">AV100+AV101+AV102+AV103+AV104+AV105+AV106</f>
        <v>49.333333333333329</v>
      </c>
      <c r="BU106" s="25">
        <f t="shared" ref="BU106" si="1782">AW100+AW101+AW102+AW103+AW104+AW105+AW106</f>
        <v>8</v>
      </c>
      <c r="BV106" s="25">
        <f t="shared" ref="BV106" si="1783">AX100+AX101+AX102+AX103+AX104+AX105+AX106</f>
        <v>48</v>
      </c>
      <c r="BW106" s="25">
        <f t="shared" ref="BW106" si="1784">AY100+AY101+AY102+AY103+AY104+AY105+AY106</f>
        <v>94.666666666666671</v>
      </c>
      <c r="BX106" s="25">
        <f t="shared" ref="BX106" si="1785">AZ100+AZ101+AZ102+AZ103+AZ104+AZ105+AZ106</f>
        <v>94.666666666666671</v>
      </c>
      <c r="BY106" s="25">
        <f t="shared" ref="BY106" si="1786">BA100+BA101+BA102+BA103+BA104+BA105+BA106</f>
        <v>92</v>
      </c>
      <c r="BZ106" s="26">
        <f t="shared" ref="BZ106" si="1787">BB100+BB101+BB102+BB103+BB104+BB105+BB106</f>
        <v>45.333333333333329</v>
      </c>
      <c r="CA106" s="25">
        <f t="shared" ref="CA106" si="1788">BC100+BC101+BC102+BC103+BC104+BC105+BC106</f>
        <v>100</v>
      </c>
      <c r="CB106" s="25">
        <f t="shared" ref="CB106" si="1789">BD100+BD101+BD102+BD103+BD104+BD105+BD106</f>
        <v>100</v>
      </c>
      <c r="CC106" s="25">
        <f t="shared" ref="CC106" si="1790">BE100+BE101+BE102+BE103+BE104+BE105+BE106</f>
        <v>97.333333333333343</v>
      </c>
      <c r="CD106" s="25">
        <f t="shared" ref="CD106" si="1791">BF100+BF101+BF102+BF103+BF104+BF105+BF106</f>
        <v>97.333333333333329</v>
      </c>
      <c r="CE106" s="25">
        <f t="shared" ref="CE106" si="1792">BG100+BG101+BG102+BG103+BG104+BG105+BG106</f>
        <v>98.666666666666671</v>
      </c>
      <c r="CF106" s="25">
        <f t="shared" ref="CF106" si="1793">BH100+BH101+BH102+BH103+BH104+BH105+BH106</f>
        <v>96.153846153846146</v>
      </c>
      <c r="CG106" s="25">
        <f t="shared" ref="CG106" si="1794">BI100+BI101+BI102+BI103+BI104+BI105+BI106</f>
        <v>4</v>
      </c>
      <c r="CH106" s="25">
        <f t="shared" ref="CH106" si="1795">BJ100+BJ101+BJ102+BJ103+BJ104+BJ105+BJ106</f>
        <v>90.666666666666671</v>
      </c>
      <c r="CI106" s="27">
        <f t="shared" ref="CI106" si="1796">BK100+BK101+BK102+BK103+BK104+BK105+BK106</f>
        <v>98.666666666666657</v>
      </c>
      <c r="CJ106" s="26">
        <f t="shared" ref="CJ106" si="1797">BL100+BL101+BL102+BL103+BL104+BL105+BL106</f>
        <v>100</v>
      </c>
      <c r="CK106" s="27">
        <f t="shared" ref="CK106" si="1798">BM100+BM101+BM102+BM103+BM104+BM105+BM106</f>
        <v>100</v>
      </c>
      <c r="CL106" s="24">
        <f t="shared" ref="CL106" si="1799">BN100+BN101+BN102+BN103+BN104+BN105+BN106</f>
        <v>53.333333333333336</v>
      </c>
      <c r="CM106" s="39">
        <f t="shared" ref="CM106" si="1800">BO100+BO101+BO102+BO103+BO104+BO105+BO106</f>
        <v>100</v>
      </c>
      <c r="CN106" s="5"/>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row>
    <row r="107" spans="1:118" s="1" customFormat="1" x14ac:dyDescent="0.25">
      <c r="B107" s="1" t="s">
        <v>9</v>
      </c>
      <c r="C107" s="4">
        <v>0</v>
      </c>
      <c r="D107" s="4">
        <v>0</v>
      </c>
      <c r="E107" s="4">
        <v>0</v>
      </c>
      <c r="F107" s="4">
        <v>0</v>
      </c>
      <c r="G107" s="4">
        <v>0</v>
      </c>
      <c r="H107" s="4">
        <v>2</v>
      </c>
      <c r="I107" s="4">
        <v>32</v>
      </c>
      <c r="J107" s="4">
        <v>26</v>
      </c>
      <c r="K107" s="4">
        <v>8</v>
      </c>
      <c r="L107" s="4">
        <v>1</v>
      </c>
      <c r="M107" s="3">
        <v>3</v>
      </c>
      <c r="N107" s="3">
        <v>0</v>
      </c>
      <c r="O107" s="3">
        <v>3</v>
      </c>
      <c r="P107" s="3">
        <v>0</v>
      </c>
      <c r="Q107" s="3">
        <v>0</v>
      </c>
      <c r="R107" s="3">
        <v>0</v>
      </c>
      <c r="S107" s="1">
        <v>75</v>
      </c>
      <c r="V107" s="1">
        <v>2</v>
      </c>
      <c r="W107" s="2">
        <f>J100</f>
        <v>1</v>
      </c>
      <c r="X107" s="2">
        <f>J101</f>
        <v>15</v>
      </c>
      <c r="Y107" s="2">
        <f>J102</f>
        <v>22</v>
      </c>
      <c r="Z107" s="2">
        <f>J103</f>
        <v>25</v>
      </c>
      <c r="AA107" s="4">
        <f>J104</f>
        <v>0</v>
      </c>
      <c r="AB107" s="4">
        <f>J105</f>
        <v>0</v>
      </c>
      <c r="AC107" s="4">
        <f>J106</f>
        <v>2</v>
      </c>
      <c r="AD107" s="4">
        <f>J107</f>
        <v>26</v>
      </c>
      <c r="AE107" s="2">
        <f>J108</f>
        <v>0</v>
      </c>
      <c r="AF107" s="2">
        <f>J109</f>
        <v>0</v>
      </c>
      <c r="AG107" s="2">
        <f>J110</f>
        <v>1</v>
      </c>
      <c r="AH107" s="2">
        <f>J111</f>
        <v>1</v>
      </c>
      <c r="AI107" s="2">
        <f>J112</f>
        <v>0</v>
      </c>
      <c r="AJ107" s="2">
        <f>J113</f>
        <v>0</v>
      </c>
      <c r="AK107" s="2">
        <f>J114</f>
        <v>8</v>
      </c>
      <c r="AL107" s="2">
        <f>J115</f>
        <v>1</v>
      </c>
      <c r="AM107" s="3">
        <f>J116</f>
        <v>1</v>
      </c>
      <c r="AN107" s="3">
        <f>J117</f>
        <v>0</v>
      </c>
      <c r="AO107" s="3">
        <f>J118</f>
        <v>0</v>
      </c>
      <c r="AP107" s="1">
        <f>J119</f>
        <v>12</v>
      </c>
      <c r="AQ107" s="41">
        <f>J120</f>
        <v>0</v>
      </c>
      <c r="AT107" s="1">
        <v>2</v>
      </c>
      <c r="AU107" s="25">
        <f t="shared" ref="AU107" si="1801">PRODUCT(W107*100*1/W116)</f>
        <v>1.3333333333333333</v>
      </c>
      <c r="AV107" s="25">
        <f t="shared" ref="AV107" si="1802">PRODUCT(X107*100*1/X116)</f>
        <v>20</v>
      </c>
      <c r="AW107" s="25">
        <f t="shared" ref="AW107" si="1803">PRODUCT(Y107*100*1/Y116)</f>
        <v>29.333333333333332</v>
      </c>
      <c r="AX107" s="25">
        <f t="shared" ref="AX107" si="1804">PRODUCT(Z107*100*1/Z116)</f>
        <v>33.333333333333336</v>
      </c>
      <c r="AY107" s="26">
        <f t="shared" ref="AY107" si="1805">PRODUCT(AA107*100*1/AA116)</f>
        <v>0</v>
      </c>
      <c r="AZ107" s="26">
        <f t="shared" ref="AZ107" si="1806">PRODUCT(AB107*100*1/AB116)</f>
        <v>0</v>
      </c>
      <c r="BA107" s="26">
        <f t="shared" ref="BA107" si="1807">PRODUCT(AC107*100*1/AC116)</f>
        <v>2.6666666666666665</v>
      </c>
      <c r="BB107" s="26">
        <f t="shared" ref="BB107" si="1808">PRODUCT(AD107*100*1/AD116)</f>
        <v>34.666666666666664</v>
      </c>
      <c r="BC107" s="25">
        <f t="shared" ref="BC107" si="1809">PRODUCT(AE107*100*1/AE116)</f>
        <v>0</v>
      </c>
      <c r="BD107" s="25">
        <f t="shared" ref="BD107" si="1810">PRODUCT(AF107*100*1/AF116)</f>
        <v>0</v>
      </c>
      <c r="BE107" s="25">
        <f t="shared" ref="BE107" si="1811">PRODUCT(AG107*100*1/AG116)</f>
        <v>1.3333333333333333</v>
      </c>
      <c r="BF107" s="25">
        <f t="shared" ref="BF107" si="1812">PRODUCT(AH107*100*1/AH116)</f>
        <v>1.3333333333333333</v>
      </c>
      <c r="BG107" s="25">
        <f t="shared" ref="BG107" si="1813">PRODUCT(AI107*100*1/AI116)</f>
        <v>0</v>
      </c>
      <c r="BH107" s="25">
        <f t="shared" ref="BH107" si="1814">PRODUCT(AJ107*100*1/AJ116)</f>
        <v>0</v>
      </c>
      <c r="BI107" s="25">
        <f t="shared" ref="BI107" si="1815">PRODUCT(AK107*100*1/AK116)</f>
        <v>10.666666666666666</v>
      </c>
      <c r="BJ107" s="25">
        <f t="shared" ref="BJ107" si="1816">PRODUCT(AL107*100*1/AL116)</f>
        <v>1.3333333333333333</v>
      </c>
      <c r="BK107" s="27">
        <f t="shared" ref="BK107" si="1817">PRODUCT(AM107*100*1/AM116)</f>
        <v>1.3333333333333333</v>
      </c>
      <c r="BL107" s="27">
        <f t="shared" ref="BL107" si="1818">PRODUCT(AN107*100*1/AN116)</f>
        <v>0</v>
      </c>
      <c r="BM107" s="27">
        <f t="shared" ref="BM107" si="1819">PRODUCT(AO107*100*1/AO116)</f>
        <v>0</v>
      </c>
      <c r="BN107" s="24">
        <f t="shared" ref="BN107" si="1820">PRODUCT(AP107*100*1/AP116)</f>
        <v>16</v>
      </c>
      <c r="BO107" s="44">
        <f t="shared" ref="BO107" si="1821">PRODUCT(AQ107*100*1/AQ116)</f>
        <v>0</v>
      </c>
      <c r="BR107" s="1">
        <v>2</v>
      </c>
      <c r="BS107" s="25">
        <f t="shared" ref="BS107" si="1822">AU100+AU101+AU102+AU103+AU104+AU105+AU106+AU107</f>
        <v>1.3333333333333333</v>
      </c>
      <c r="BT107" s="25">
        <f t="shared" ref="BT107" si="1823">AV100+AV101+AV102+AV103+AV104+AV105+AV106+AV107</f>
        <v>69.333333333333329</v>
      </c>
      <c r="BU107" s="25">
        <f t="shared" ref="BU107" si="1824">AW100+AW101+AW102+AW103+AW104+AW105+AW106+AW107</f>
        <v>37.333333333333329</v>
      </c>
      <c r="BV107" s="25">
        <f t="shared" ref="BV107" si="1825">AX100+AX101+AX102+AX103+AX104+AX105+AX106+AX107</f>
        <v>81.333333333333343</v>
      </c>
      <c r="BW107" s="26">
        <f t="shared" ref="BW107" si="1826">AY100+AY101+AY102+AY103+AY104+AY105+AY106+AY107</f>
        <v>94.666666666666671</v>
      </c>
      <c r="BX107" s="26">
        <f t="shared" ref="BX107" si="1827">AZ100+AZ101+AZ102+AZ103+AZ104+AZ105+AZ106+AZ107</f>
        <v>94.666666666666671</v>
      </c>
      <c r="BY107" s="26">
        <f t="shared" ref="BY107" si="1828">BA100+BA101+BA102+BA103+BA104+BA105+BA106+BA107</f>
        <v>94.666666666666671</v>
      </c>
      <c r="BZ107" s="26">
        <f t="shared" ref="BZ107" si="1829">BB100+BB101+BB102+BB103+BB104+BB105+BB106+BB107</f>
        <v>80</v>
      </c>
      <c r="CA107" s="25">
        <f t="shared" ref="CA107" si="1830">BC100+BC101+BC102+BC103+BC104+BC105+BC106+BC107</f>
        <v>100</v>
      </c>
      <c r="CB107" s="25">
        <f t="shared" ref="CB107" si="1831">BD100+BD101+BD102+BD103+BD104+BD105+BD106+BD107</f>
        <v>100</v>
      </c>
      <c r="CC107" s="25">
        <f t="shared" ref="CC107" si="1832">BE100+BE101+BE102+BE103+BE104+BE105+BE106+BE107</f>
        <v>98.666666666666671</v>
      </c>
      <c r="CD107" s="25">
        <f t="shared" ref="CD107" si="1833">BF100+BF101+BF102+BF103+BF104+BF105+BF106+BF107</f>
        <v>98.666666666666657</v>
      </c>
      <c r="CE107" s="25">
        <f t="shared" ref="CE107" si="1834">BG100+BG101+BG102+BG103+BG104+BG105+BG106+BG107</f>
        <v>98.666666666666671</v>
      </c>
      <c r="CF107" s="25">
        <f t="shared" ref="CF107" si="1835">BH100+BH101+BH102+BH103+BH104+BH105+BH106+BH107</f>
        <v>96.153846153846146</v>
      </c>
      <c r="CG107" s="25">
        <f t="shared" ref="CG107" si="1836">BI100+BI101+BI102+BI103+BI104+BI105+BI106+BI107</f>
        <v>14.666666666666666</v>
      </c>
      <c r="CH107" s="25">
        <f t="shared" ref="CH107" si="1837">BJ100+BJ101+BJ102+BJ103+BJ104+BJ105+BJ106+BJ107</f>
        <v>92</v>
      </c>
      <c r="CI107" s="27">
        <f t="shared" ref="CI107" si="1838">BK100+BK101+BK102+BK103+BK104+BK105+BK106+BK107</f>
        <v>99.999999999999986</v>
      </c>
      <c r="CJ107" s="27">
        <f t="shared" ref="CJ107" si="1839">BL100+BL101+BL102+BL103+BL104+BL105+BL106+BL107</f>
        <v>100</v>
      </c>
      <c r="CK107" s="27">
        <f t="shared" ref="CK107" si="1840">BM100+BM101+BM102+BM103+BM104+BM105+BM106+BM107</f>
        <v>100</v>
      </c>
      <c r="CL107" s="24">
        <f t="shared" ref="CL107" si="1841">BN100+BN101+BN102+BN103+BN104+BN105+BN106+BN107</f>
        <v>69.333333333333343</v>
      </c>
      <c r="CM107" s="44">
        <f t="shared" ref="CM107" si="1842">BO100+BO101+BO102+BO103+BO104+BO105+BO106+BO107</f>
        <v>100</v>
      </c>
      <c r="CN107" s="28"/>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row>
    <row r="108" spans="1:118" s="1" customFormat="1" x14ac:dyDescent="0.25">
      <c r="B108" s="1" t="s">
        <v>10</v>
      </c>
      <c r="C108" s="2">
        <v>0</v>
      </c>
      <c r="D108" s="2">
        <v>0</v>
      </c>
      <c r="E108" s="2">
        <v>39</v>
      </c>
      <c r="F108" s="2">
        <v>0</v>
      </c>
      <c r="G108" s="2">
        <v>24</v>
      </c>
      <c r="H108" s="2">
        <v>10</v>
      </c>
      <c r="I108" s="2">
        <v>2</v>
      </c>
      <c r="J108" s="2">
        <v>0</v>
      </c>
      <c r="K108" s="4">
        <v>0</v>
      </c>
      <c r="L108" s="3">
        <v>0</v>
      </c>
      <c r="M108" s="3">
        <v>0</v>
      </c>
      <c r="N108" s="3">
        <v>0</v>
      </c>
      <c r="O108" s="3">
        <v>0</v>
      </c>
      <c r="P108" s="3">
        <v>0</v>
      </c>
      <c r="Q108" s="3">
        <v>0</v>
      </c>
      <c r="R108" s="3">
        <v>0</v>
      </c>
      <c r="S108" s="1">
        <v>75</v>
      </c>
      <c r="V108" s="1">
        <v>4</v>
      </c>
      <c r="W108" s="2">
        <f>K100</f>
        <v>3</v>
      </c>
      <c r="X108" s="2">
        <f>K101</f>
        <v>4</v>
      </c>
      <c r="Y108" s="2">
        <f>K102</f>
        <v>15</v>
      </c>
      <c r="Z108" s="2">
        <f>K103</f>
        <v>6</v>
      </c>
      <c r="AA108" s="4">
        <f>K104</f>
        <v>0</v>
      </c>
      <c r="AB108" s="3">
        <f>K105</f>
        <v>1</v>
      </c>
      <c r="AC108" s="4">
        <f>K106</f>
        <v>0</v>
      </c>
      <c r="AD108" s="4">
        <f>K107</f>
        <v>8</v>
      </c>
      <c r="AE108" s="4">
        <f>K108</f>
        <v>0</v>
      </c>
      <c r="AF108" s="4">
        <f>K109</f>
        <v>0</v>
      </c>
      <c r="AG108" s="3">
        <f>K110</f>
        <v>0</v>
      </c>
      <c r="AH108" s="2">
        <f>K111</f>
        <v>0</v>
      </c>
      <c r="AI108" s="3">
        <f>K112</f>
        <v>0</v>
      </c>
      <c r="AJ108" s="3">
        <f>K113</f>
        <v>0</v>
      </c>
      <c r="AK108" s="2">
        <f>K114</f>
        <v>10</v>
      </c>
      <c r="AL108" s="4">
        <f>K115</f>
        <v>0</v>
      </c>
      <c r="AM108" s="3">
        <f>K116</f>
        <v>0</v>
      </c>
      <c r="AN108" s="3">
        <f>K117</f>
        <v>0</v>
      </c>
      <c r="AO108" s="3">
        <f>K118</f>
        <v>0</v>
      </c>
      <c r="AP108" s="1">
        <f>K119</f>
        <v>3</v>
      </c>
      <c r="AQ108" s="42">
        <f>K120</f>
        <v>0</v>
      </c>
      <c r="AT108" s="1">
        <v>4</v>
      </c>
      <c r="AU108" s="25">
        <f t="shared" ref="AU108" si="1843">PRODUCT(W108*100*1/W116)</f>
        <v>4</v>
      </c>
      <c r="AV108" s="25">
        <f t="shared" ref="AV108" si="1844">PRODUCT(X108*100*1/X116)</f>
        <v>5.333333333333333</v>
      </c>
      <c r="AW108" s="25">
        <f t="shared" ref="AW108" si="1845">PRODUCT(Y108*100*1/Y116)</f>
        <v>20</v>
      </c>
      <c r="AX108" s="25">
        <f t="shared" ref="AX108" si="1846">PRODUCT(Z108*100*1/Z116)</f>
        <v>8</v>
      </c>
      <c r="AY108" s="26">
        <f t="shared" ref="AY108" si="1847">PRODUCT(AA108*100*1/AA116)</f>
        <v>0</v>
      </c>
      <c r="AZ108" s="27">
        <f t="shared" ref="AZ108" si="1848">PRODUCT(AB108*100*1/AB116)</f>
        <v>1.3333333333333333</v>
      </c>
      <c r="BA108" s="26">
        <f t="shared" ref="BA108" si="1849">PRODUCT(AC108*100*1/AC116)</f>
        <v>0</v>
      </c>
      <c r="BB108" s="26">
        <f t="shared" ref="BB108" si="1850">PRODUCT(AD108*100*1/AD116)</f>
        <v>10.666666666666666</v>
      </c>
      <c r="BC108" s="26">
        <f t="shared" ref="BC108" si="1851">PRODUCT(AE108*100*1/AE116)</f>
        <v>0</v>
      </c>
      <c r="BD108" s="26">
        <f t="shared" ref="BD108" si="1852">PRODUCT(AF108*100*1/AF116)</f>
        <v>0</v>
      </c>
      <c r="BE108" s="27">
        <f t="shared" ref="BE108" si="1853">PRODUCT(AG108*100*1/AG116)</f>
        <v>0</v>
      </c>
      <c r="BF108" s="2">
        <f t="shared" ref="BF108" si="1854">PRODUCT(AH108*100*1/AH116)</f>
        <v>0</v>
      </c>
      <c r="BG108" s="27">
        <f t="shared" ref="BG108" si="1855">PRODUCT(AI108*100*1/AI116)</f>
        <v>0</v>
      </c>
      <c r="BH108" s="27">
        <f t="shared" ref="BH108" si="1856">PRODUCT(AJ108*100*1/AJ116)</f>
        <v>0</v>
      </c>
      <c r="BI108" s="25">
        <f t="shared" ref="BI108" si="1857">PRODUCT(AK108*100*1/AK116)</f>
        <v>13.333333333333334</v>
      </c>
      <c r="BJ108" s="26">
        <f t="shared" ref="BJ108" si="1858">PRODUCT(AL108*100*1/AL116)</f>
        <v>0</v>
      </c>
      <c r="BK108" s="27">
        <f t="shared" ref="BK108" si="1859">PRODUCT(AM108*100*1/AM116)</f>
        <v>0</v>
      </c>
      <c r="BL108" s="27">
        <f t="shared" ref="BL108" si="1860">PRODUCT(AN108*100*1/AN116)</f>
        <v>0</v>
      </c>
      <c r="BM108" s="27">
        <f t="shared" ref="BM108" si="1861">PRODUCT(AO108*100*1/AO116)</f>
        <v>0</v>
      </c>
      <c r="BN108" s="24">
        <f t="shared" ref="BN108" si="1862">PRODUCT(AP108*100*1/AP116)</f>
        <v>4</v>
      </c>
      <c r="BO108" s="40">
        <f t="shared" ref="BO108" si="1863">PRODUCT(AQ108*100*1/AQ116)</f>
        <v>0</v>
      </c>
      <c r="BR108" s="1">
        <v>4</v>
      </c>
      <c r="BS108" s="25">
        <f t="shared" ref="BS108" si="1864">AU100+AU101+AU102+AU103+AU104+AU105+AU106+AU107+AU108</f>
        <v>5.333333333333333</v>
      </c>
      <c r="BT108" s="25">
        <f t="shared" ref="BT108" si="1865">AV100+AV101+AV102+AV103+AV104+AV105+AV106+AV107+AV108</f>
        <v>74.666666666666657</v>
      </c>
      <c r="BU108" s="25">
        <f t="shared" ref="BU108" si="1866">AW100+AW101+AW102+AW103+AW104+AW105+AW106+AW107+AW108</f>
        <v>57.333333333333329</v>
      </c>
      <c r="BV108" s="25">
        <f t="shared" ref="BV108" si="1867">AX100+AX101+AX102+AX103+AX104+AX105+AX106+AX107+AX108</f>
        <v>89.333333333333343</v>
      </c>
      <c r="BW108" s="26">
        <f t="shared" ref="BW108" si="1868">AY100+AY101+AY102+AY103+AY104+AY105+AY106+AY107+AY108</f>
        <v>94.666666666666671</v>
      </c>
      <c r="BX108" s="27">
        <f t="shared" ref="BX108" si="1869">AZ100+AZ101+AZ102+AZ103+AZ104+AZ105+AZ106+AZ107+AZ108</f>
        <v>96</v>
      </c>
      <c r="BY108" s="26">
        <f t="shared" ref="BY108" si="1870">BA100+BA101+BA102+BA103+BA104+BA105+BA106+BA107+BA108</f>
        <v>94.666666666666671</v>
      </c>
      <c r="BZ108" s="26">
        <f t="shared" ref="BZ108" si="1871">BB100+BB101+BB102+BB103+BB104+BB105+BB106+BB107+BB108</f>
        <v>90.666666666666671</v>
      </c>
      <c r="CA108" s="26">
        <f t="shared" ref="CA108" si="1872">BC100+BC101+BC102+BC103+BC104+BC105+BC106+BC107+BC108</f>
        <v>100</v>
      </c>
      <c r="CB108" s="26">
        <f t="shared" ref="CB108" si="1873">BD100+BD101+BD102+BD103+BD104+BD105+BD106+BD107+BD108</f>
        <v>100</v>
      </c>
      <c r="CC108" s="27">
        <f t="shared" ref="CC108" si="1874">BE100+BE101+BE102+BE103+BE104+BE105+BE106+BE107+BE108</f>
        <v>98.666666666666671</v>
      </c>
      <c r="CD108" s="25">
        <f t="shared" ref="CD108" si="1875">BF100+BF101+BF102+BF103+BF104+BF105+BF106+BF107+BF108</f>
        <v>98.666666666666657</v>
      </c>
      <c r="CE108" s="25">
        <f t="shared" ref="CE108" si="1876">BG100+BG101+BG102+BG103+BG104+BG105+BG106+BG107+BG108</f>
        <v>98.666666666666671</v>
      </c>
      <c r="CF108" s="25">
        <f t="shared" ref="CF108" si="1877">BH100+BH101+BH102+BH103+BH104+BH105+BH106+BH107+BH108</f>
        <v>96.153846153846146</v>
      </c>
      <c r="CG108" s="25">
        <f t="shared" ref="CG108" si="1878">BI100+BI101+BI102+BI103+BI104+BI105+BI106+BI107+BI108</f>
        <v>28</v>
      </c>
      <c r="CH108" s="26">
        <f t="shared" ref="CH108" si="1879">BJ100+BJ101+BJ102+BJ103+BJ104+BJ105+BJ106+BJ107+BJ108</f>
        <v>92</v>
      </c>
      <c r="CI108" s="27">
        <f t="shared" ref="CI108" si="1880">BK100+BK101+BK102+BK103+BK104+BK105+BK106+BK107+BK108</f>
        <v>99.999999999999986</v>
      </c>
      <c r="CJ108" s="27">
        <f t="shared" ref="CJ108" si="1881">BL100+BL101+BL102+BL103+BL104+BL105+BL106+BL107+BL108</f>
        <v>100</v>
      </c>
      <c r="CK108" s="27">
        <f t="shared" ref="CK108" si="1882">BM100+BM101+BM102+BM103+BM104+BM105+BM106+BM107+BM108</f>
        <v>100</v>
      </c>
      <c r="CL108" s="24">
        <f t="shared" ref="CL108" si="1883">BN100+BN101+BN102+BN103+BN104+BN105+BN106+BN107+BN108</f>
        <v>73.333333333333343</v>
      </c>
      <c r="CM108" s="40">
        <f t="shared" ref="CM108" si="1884">BO100+BO101+BO102+BO103+BO104+BO105+BO106+BO107+BO108</f>
        <v>100</v>
      </c>
      <c r="CN108" s="7"/>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row>
    <row r="109" spans="1:118" s="1" customFormat="1" x14ac:dyDescent="0.25">
      <c r="B109" s="1" t="s">
        <v>11</v>
      </c>
      <c r="C109" s="2">
        <v>0</v>
      </c>
      <c r="D109" s="2">
        <v>0</v>
      </c>
      <c r="E109" s="2">
        <v>74</v>
      </c>
      <c r="F109" s="2">
        <v>0</v>
      </c>
      <c r="G109" s="2">
        <v>1</v>
      </c>
      <c r="H109" s="2">
        <v>0</v>
      </c>
      <c r="I109" s="2">
        <v>0</v>
      </c>
      <c r="J109" s="2">
        <v>0</v>
      </c>
      <c r="K109" s="4">
        <v>0</v>
      </c>
      <c r="L109" s="4">
        <v>0</v>
      </c>
      <c r="M109" s="3">
        <v>0</v>
      </c>
      <c r="N109" s="3">
        <v>0</v>
      </c>
      <c r="O109" s="3">
        <v>0</v>
      </c>
      <c r="P109" s="3">
        <v>0</v>
      </c>
      <c r="Q109" s="3">
        <v>0</v>
      </c>
      <c r="R109" s="3">
        <v>0</v>
      </c>
      <c r="S109" s="1">
        <v>75</v>
      </c>
      <c r="V109" s="1">
        <v>8</v>
      </c>
      <c r="W109" s="2">
        <f>L100</f>
        <v>7</v>
      </c>
      <c r="X109" s="2">
        <f>L101</f>
        <v>2</v>
      </c>
      <c r="Y109" s="2">
        <f>L102</f>
        <v>12</v>
      </c>
      <c r="Z109" s="2">
        <f>L103</f>
        <v>3</v>
      </c>
      <c r="AA109" s="3">
        <f>L104</f>
        <v>0</v>
      </c>
      <c r="AB109" s="3">
        <f>L105</f>
        <v>0</v>
      </c>
      <c r="AC109" s="3">
        <f>L106</f>
        <v>0</v>
      </c>
      <c r="AD109" s="4">
        <f>L107</f>
        <v>1</v>
      </c>
      <c r="AE109" s="3">
        <f>L108</f>
        <v>0</v>
      </c>
      <c r="AF109" s="4">
        <f>L109</f>
        <v>0</v>
      </c>
      <c r="AG109" s="3">
        <f>L110</f>
        <v>0</v>
      </c>
      <c r="AH109" s="2">
        <f>L111</f>
        <v>0</v>
      </c>
      <c r="AI109" s="3">
        <f>L112</f>
        <v>0</v>
      </c>
      <c r="AJ109" s="3">
        <f>L113</f>
        <v>1</v>
      </c>
      <c r="AK109" s="2">
        <f>L114</f>
        <v>17</v>
      </c>
      <c r="AL109" s="3">
        <f>L115</f>
        <v>1</v>
      </c>
      <c r="AM109" s="3">
        <f>L116</f>
        <v>0</v>
      </c>
      <c r="AN109" s="3">
        <f>L117</f>
        <v>0</v>
      </c>
      <c r="AO109" s="3">
        <f>L118</f>
        <v>0</v>
      </c>
      <c r="AP109" s="1">
        <f>L119</f>
        <v>4</v>
      </c>
      <c r="AQ109" s="42">
        <f>L120</f>
        <v>0</v>
      </c>
      <c r="AT109" s="1">
        <v>8</v>
      </c>
      <c r="AU109" s="25">
        <f t="shared" ref="AU109" si="1885">PRODUCT(W109*100*1/W116)</f>
        <v>9.3333333333333339</v>
      </c>
      <c r="AV109" s="25">
        <f t="shared" ref="AV109" si="1886">PRODUCT(X109*100*1/X116)</f>
        <v>2.6666666666666665</v>
      </c>
      <c r="AW109" s="25">
        <f t="shared" ref="AW109" si="1887">PRODUCT(Y109*100*1/Y116)</f>
        <v>16</v>
      </c>
      <c r="AX109" s="25">
        <f t="shared" ref="AX109" si="1888">PRODUCT(Z109*100*1/Z116)</f>
        <v>4</v>
      </c>
      <c r="AY109" s="27">
        <f t="shared" ref="AY109" si="1889">PRODUCT(AA109*100*1/AA116)</f>
        <v>0</v>
      </c>
      <c r="AZ109" s="27">
        <f t="shared" ref="AZ109" si="1890">PRODUCT(AB109*100*1/AB116)</f>
        <v>0</v>
      </c>
      <c r="BA109" s="27">
        <f t="shared" ref="BA109" si="1891">PRODUCT(AC109*100*1/AC116)</f>
        <v>0</v>
      </c>
      <c r="BB109" s="26">
        <f t="shared" ref="BB109" si="1892">PRODUCT(AD109*100*1/AD116)</f>
        <v>1.3333333333333333</v>
      </c>
      <c r="BC109" s="27">
        <f t="shared" ref="BC109" si="1893">PRODUCT(AE109*100*1/AE116)</f>
        <v>0</v>
      </c>
      <c r="BD109" s="26">
        <f t="shared" ref="BD109" si="1894">PRODUCT(AF109*100*1/AF116)</f>
        <v>0</v>
      </c>
      <c r="BE109" s="27">
        <f t="shared" ref="BE109" si="1895">PRODUCT(AG109*100*1/AG116)</f>
        <v>0</v>
      </c>
      <c r="BF109" s="2">
        <f t="shared" ref="BF109" si="1896">PRODUCT(AH109*100*1/AH116)</f>
        <v>0</v>
      </c>
      <c r="BG109" s="3">
        <f t="shared" ref="BG109" si="1897">PRODUCT(AI109*100*1/AI116)</f>
        <v>0</v>
      </c>
      <c r="BH109" s="27">
        <f t="shared" ref="BH109" si="1898">PRODUCT(AJ109*100*1/AJ116)</f>
        <v>3.8461538461538463</v>
      </c>
      <c r="BI109" s="25">
        <f t="shared" ref="BI109" si="1899">PRODUCT(AK109*100*1/AK116)</f>
        <v>22.666666666666668</v>
      </c>
      <c r="BJ109" s="27">
        <f t="shared" ref="BJ109" si="1900">PRODUCT(AL109*100*1/AL116)</f>
        <v>1.3333333333333333</v>
      </c>
      <c r="BK109" s="27">
        <f t="shared" ref="BK109" si="1901">PRODUCT(AM109*100*1/AM116)</f>
        <v>0</v>
      </c>
      <c r="BL109" s="27">
        <f t="shared" ref="BL109" si="1902">PRODUCT(AN109*100*1/AN116)</f>
        <v>0</v>
      </c>
      <c r="BM109" s="27">
        <f t="shared" ref="BM109" si="1903">PRODUCT(AO109*100*1/AO116)</f>
        <v>0</v>
      </c>
      <c r="BN109" s="24">
        <f t="shared" ref="BN109" si="1904">PRODUCT(AP109*100*1/AP116)</f>
        <v>5.333333333333333</v>
      </c>
      <c r="BO109" s="40">
        <f t="shared" ref="BO109" si="1905">PRODUCT(AQ109*100*1/AQ116)</f>
        <v>0</v>
      </c>
      <c r="BR109" s="1">
        <v>8</v>
      </c>
      <c r="BS109" s="25">
        <f t="shared" ref="BS109" si="1906">AU100+AU101+AU102+AU103+AU104+AU105+AU106+AU107+AU108+AU109</f>
        <v>14.666666666666668</v>
      </c>
      <c r="BT109" s="25">
        <f t="shared" ref="BT109" si="1907">AV100+AV101+AV102+AV103+AV104+AV105+AV106+AV107+AV108+AV109</f>
        <v>77.333333333333329</v>
      </c>
      <c r="BU109" s="25">
        <f t="shared" ref="BU109" si="1908">AW100+AW101+AW102+AW103+AW104+AW105+AW106+AW107+AW108+AW109</f>
        <v>73.333333333333329</v>
      </c>
      <c r="BV109" s="25">
        <f t="shared" ref="BV109" si="1909">AX100+AX101+AX102+AX103+AX104+AX105+AX106+AX107+AX108+AX109</f>
        <v>93.333333333333343</v>
      </c>
      <c r="BW109" s="27">
        <f t="shared" ref="BW109" si="1910">AY100+AY101+AY102+AY103+AY104+AY105+AY106+AY107+AY108+AY109</f>
        <v>94.666666666666671</v>
      </c>
      <c r="BX109" s="27">
        <f t="shared" ref="BX109" si="1911">AZ100+AZ101+AZ102+AZ103+AZ104+AZ105+AZ106+AZ107+AZ108+AZ109</f>
        <v>96</v>
      </c>
      <c r="BY109" s="27">
        <f t="shared" ref="BY109" si="1912">BA100+BA101+BA102+BA103+BA104+BA105+BA106+BA107+BA108+BA109</f>
        <v>94.666666666666671</v>
      </c>
      <c r="BZ109" s="26">
        <f t="shared" ref="BZ109" si="1913">BB100+BB101+BB102+BB103+BB104+BB105+BB106+BB107+BB108+BB109</f>
        <v>92</v>
      </c>
      <c r="CA109" s="27">
        <f t="shared" ref="CA109" si="1914">BC100+BC101+BC102+BC103+BC104+BC105+BC106+BC107+BC108+BC109</f>
        <v>100</v>
      </c>
      <c r="CB109" s="26">
        <f t="shared" ref="CB109" si="1915">BD100+BD101+BD102+BD103+BD104+BD105+BD106+BD107+BD108+BD109</f>
        <v>100</v>
      </c>
      <c r="CC109" s="27">
        <f t="shared" ref="CC109" si="1916">BE100+BE101+BE102+BE103+BE104+BE105+BE106+BE107+BE108+BE109</f>
        <v>98.666666666666671</v>
      </c>
      <c r="CD109" s="25">
        <f t="shared" ref="CD109" si="1917">BF100+BF101+BF102+BF103+BF104+BF105+BF106+BF107+BF108+BF109</f>
        <v>98.666666666666657</v>
      </c>
      <c r="CE109" s="27">
        <f t="shared" ref="CE109" si="1918">BG100+BG101+BG102+BG103+BG104+BG105+BG106+BG107+BG108+BG109</f>
        <v>98.666666666666671</v>
      </c>
      <c r="CF109" s="27">
        <f t="shared" ref="CF109" si="1919">BH100+BH101+BH102+BH103+BH104+BH105+BH106+BH107+BH108+BH109</f>
        <v>99.999999999999986</v>
      </c>
      <c r="CG109" s="25">
        <f t="shared" ref="CG109" si="1920">BI100+BI101+BI102+BI103+BI104+BI105+BI106+BI107+BI108+BI109</f>
        <v>50.666666666666671</v>
      </c>
      <c r="CH109" s="27">
        <f t="shared" ref="CH109" si="1921">BJ100+BJ101+BJ102+BJ103+BJ104+BJ105+BJ106+BJ107+BJ108+BJ109</f>
        <v>93.333333333333329</v>
      </c>
      <c r="CI109" s="27">
        <f t="shared" ref="CI109" si="1922">BK100+BK101+BK102+BK103+BK104+BK105+BK106+BK107+BK108+BK109</f>
        <v>99.999999999999986</v>
      </c>
      <c r="CJ109" s="27">
        <f t="shared" ref="CJ109" si="1923">BL100+BL101+BL102+BL103+BL104+BL105+BL106+BL107+BL108+BL109</f>
        <v>100</v>
      </c>
      <c r="CK109" s="27">
        <f t="shared" ref="CK109" si="1924">BM100+BM101+BM102+BM103+BM104+BM105+BM106+BM107+BM108+BM109</f>
        <v>100</v>
      </c>
      <c r="CL109" s="24">
        <f t="shared" ref="CL109" si="1925">BN100+BN101+BN102+BN103+BN104+BN105+BN106+BN107+BN108+BN109</f>
        <v>78.666666666666671</v>
      </c>
      <c r="CM109" s="40">
        <f t="shared" ref="CM109" si="1926">BO100+BO101+BO102+BO103+BO104+BO105+BO106+BO107+BO108+BO109</f>
        <v>100</v>
      </c>
      <c r="CN109" s="7"/>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row>
    <row r="110" spans="1:118" s="1" customFormat="1" x14ac:dyDescent="0.25">
      <c r="B110" s="1" t="s">
        <v>12</v>
      </c>
      <c r="C110" s="2">
        <v>0</v>
      </c>
      <c r="D110" s="2">
        <v>1</v>
      </c>
      <c r="E110" s="2">
        <v>0</v>
      </c>
      <c r="F110" s="2">
        <v>3</v>
      </c>
      <c r="G110" s="2">
        <v>39</v>
      </c>
      <c r="H110" s="2">
        <v>24</v>
      </c>
      <c r="I110" s="2">
        <v>6</v>
      </c>
      <c r="J110" s="2">
        <v>1</v>
      </c>
      <c r="K110" s="3">
        <v>0</v>
      </c>
      <c r="L110" s="3">
        <v>0</v>
      </c>
      <c r="M110" s="3">
        <v>1</v>
      </c>
      <c r="N110" s="3">
        <v>0</v>
      </c>
      <c r="O110" s="3">
        <v>0</v>
      </c>
      <c r="P110" s="3">
        <v>0</v>
      </c>
      <c r="Q110" s="3">
        <v>0</v>
      </c>
      <c r="R110" s="3">
        <v>0</v>
      </c>
      <c r="S110" s="1">
        <v>75</v>
      </c>
      <c r="V110" s="1">
        <v>16</v>
      </c>
      <c r="W110" s="3">
        <f>M100</f>
        <v>20</v>
      </c>
      <c r="X110" s="3">
        <f>M101</f>
        <v>1</v>
      </c>
      <c r="Y110" s="3">
        <f>M102</f>
        <v>4</v>
      </c>
      <c r="Z110" s="3">
        <f>M103</f>
        <v>0</v>
      </c>
      <c r="AA110" s="3">
        <f>M104</f>
        <v>2</v>
      </c>
      <c r="AB110" s="3">
        <f>M105</f>
        <v>3</v>
      </c>
      <c r="AC110" s="3">
        <f>M106</f>
        <v>3</v>
      </c>
      <c r="AD110" s="3">
        <f>M107</f>
        <v>3</v>
      </c>
      <c r="AE110" s="3">
        <f>M108</f>
        <v>0</v>
      </c>
      <c r="AF110" s="3">
        <f>M109</f>
        <v>0</v>
      </c>
      <c r="AG110" s="3">
        <f>M110</f>
        <v>1</v>
      </c>
      <c r="AH110" s="3">
        <f>M111</f>
        <v>1</v>
      </c>
      <c r="AI110" s="3">
        <f>M112</f>
        <v>1</v>
      </c>
      <c r="AJ110" s="3">
        <f>M113</f>
        <v>0</v>
      </c>
      <c r="AK110" s="2">
        <f>M114</f>
        <v>18</v>
      </c>
      <c r="AL110" s="3">
        <f>M115</f>
        <v>1</v>
      </c>
      <c r="AM110" s="3">
        <f>M116</f>
        <v>0</v>
      </c>
      <c r="AN110" s="3">
        <f>M117</f>
        <v>0</v>
      </c>
      <c r="AO110" s="3">
        <f>M118</f>
        <v>0</v>
      </c>
      <c r="AP110" s="1">
        <f>M119</f>
        <v>16</v>
      </c>
      <c r="AQ110" s="42">
        <f>M120</f>
        <v>0</v>
      </c>
      <c r="AT110" s="1">
        <v>16</v>
      </c>
      <c r="AU110" s="27">
        <f t="shared" ref="AU110" si="1927">PRODUCT(W110*100*1/W116)</f>
        <v>26.666666666666668</v>
      </c>
      <c r="AV110" s="27">
        <f t="shared" ref="AV110" si="1928">PRODUCT(X110*100*1/X116)</f>
        <v>1.3333333333333333</v>
      </c>
      <c r="AW110" s="27">
        <f t="shared" ref="AW110" si="1929">PRODUCT(Y110*100*1/Y116)</f>
        <v>5.333333333333333</v>
      </c>
      <c r="AX110" s="27">
        <f t="shared" ref="AX110" si="1930">PRODUCT(Z110*100*1/Z116)</f>
        <v>0</v>
      </c>
      <c r="AY110" s="27">
        <f t="shared" ref="AY110" si="1931">PRODUCT(AA110*100*1/AA116)</f>
        <v>2.6666666666666665</v>
      </c>
      <c r="AZ110" s="27">
        <f t="shared" ref="AZ110" si="1932">PRODUCT(AB110*100*1/AB116)</f>
        <v>4</v>
      </c>
      <c r="BA110" s="27">
        <f t="shared" ref="BA110" si="1933">PRODUCT(AC110*100*1/AC116)</f>
        <v>4</v>
      </c>
      <c r="BB110" s="27">
        <f t="shared" ref="BB110" si="1934">PRODUCT(AD110*100*1/AD116)</f>
        <v>4</v>
      </c>
      <c r="BC110" s="27">
        <f t="shared" ref="BC110" si="1935">PRODUCT(AE110*100*1/AE116)</f>
        <v>0</v>
      </c>
      <c r="BD110" s="27">
        <f t="shared" ref="BD110" si="1936">PRODUCT(AF110*100*1/AF116)</f>
        <v>0</v>
      </c>
      <c r="BE110" s="27">
        <f t="shared" ref="BE110" si="1937">PRODUCT(AG110*100*1/AG116)</f>
        <v>1.3333333333333333</v>
      </c>
      <c r="BF110" s="27">
        <f t="shared" ref="BF110" si="1938">PRODUCT(AH110*100*1/AH116)</f>
        <v>1.3333333333333333</v>
      </c>
      <c r="BG110" s="3">
        <f t="shared" ref="BG110" si="1939">PRODUCT(AI110*100*1/AI116)</f>
        <v>1.3333333333333333</v>
      </c>
      <c r="BH110" s="27">
        <f t="shared" ref="BH110" si="1940">PRODUCT(AJ110*100*1/AJ116)</f>
        <v>0</v>
      </c>
      <c r="BI110" s="25">
        <f t="shared" ref="BI110" si="1941">PRODUCT(AK110*100*1/AK116)</f>
        <v>24</v>
      </c>
      <c r="BJ110" s="27">
        <f t="shared" ref="BJ110" si="1942">PRODUCT(AL110*100*1/AL116)</f>
        <v>1.3333333333333333</v>
      </c>
      <c r="BK110" s="27">
        <f t="shared" ref="BK110" si="1943">PRODUCT(AM110*100*1/AM116)</f>
        <v>0</v>
      </c>
      <c r="BL110" s="27">
        <f t="shared" ref="BL110" si="1944">PRODUCT(AN110*100*1/AN116)</f>
        <v>0</v>
      </c>
      <c r="BM110" s="27">
        <f t="shared" ref="BM110" si="1945">PRODUCT(AO110*100*1/AO116)</f>
        <v>0</v>
      </c>
      <c r="BN110" s="24">
        <f t="shared" ref="BN110" si="1946">PRODUCT(AP110*100*1/AP116)</f>
        <v>21.333333333333332</v>
      </c>
      <c r="BO110" s="40">
        <f t="shared" ref="BO110" si="1947">PRODUCT(AQ110*100*1/AQ116)</f>
        <v>0</v>
      </c>
      <c r="BR110" s="1">
        <v>16</v>
      </c>
      <c r="BS110" s="27">
        <f t="shared" ref="BS110" si="1948">AU100+AU101+AU102+AU103+AU104+AU105+AU106+AU107+AU108+AU109+AU110</f>
        <v>41.333333333333336</v>
      </c>
      <c r="BT110" s="27">
        <f t="shared" ref="BT110" si="1949">AV100+AV101+AV102+AV103+AV104+AV105+AV106+AV107+AV108+AV109+AV110</f>
        <v>78.666666666666657</v>
      </c>
      <c r="BU110" s="25">
        <f t="shared" ref="BU110" si="1950">AW100+AW101+AW102+AW103+AW104+AW105+AW106+AW107+AW108+AW109+AW110</f>
        <v>78.666666666666657</v>
      </c>
      <c r="BV110" s="25">
        <f t="shared" ref="BV110" si="1951">AX100+AX101+AX102+AX103+AX104+AX105+AX106+AX107+AX108+AX109+AX110</f>
        <v>93.333333333333343</v>
      </c>
      <c r="BW110" s="27">
        <f t="shared" ref="BW110" si="1952">AY100+AY101+AY102+AY103+AY104+AY105+AY106+AY107+AY108+AY109+AY110</f>
        <v>97.333333333333343</v>
      </c>
      <c r="BX110" s="27">
        <f t="shared" ref="BX110" si="1953">AZ100+AZ101+AZ102+AZ103+AZ104+AZ105+AZ106+AZ107+AZ108+AZ109+AZ110</f>
        <v>100</v>
      </c>
      <c r="BY110" s="27">
        <f t="shared" ref="BY110" si="1954">BA100+BA101+BA102+BA103+BA104+BA105+BA106+BA107+BA108+BA109+BA110</f>
        <v>98.666666666666671</v>
      </c>
      <c r="BZ110" s="27">
        <f t="shared" ref="BZ110" si="1955">BB100+BB101+BB102+BB103+BB104+BB105+BB106+BB107+BB108+BB109+BB110</f>
        <v>96</v>
      </c>
      <c r="CA110" s="27">
        <f t="shared" ref="CA110" si="1956">BC100+BC101+BC102+BC103+BC104+BC105+BC106+BC107+BC108+BC109+BC110</f>
        <v>100</v>
      </c>
      <c r="CB110" s="27">
        <f t="shared" ref="CB110" si="1957">BD100+BD101+BD102+BD103+BD104+BD105+BD106+BD107+BD108+BD109+BD110</f>
        <v>100</v>
      </c>
      <c r="CC110" s="27">
        <f t="shared" ref="CC110" si="1958">BE100+BE101+BE102+BE103+BE104+BE105+BE106+BE107+BE108+BE109+BE110</f>
        <v>100</v>
      </c>
      <c r="CD110" s="25">
        <f t="shared" ref="CD110" si="1959">BF100+BF101+BF102+BF103+BF104+BF105+BF106+BF107+BF108+BF109+BF110</f>
        <v>99.999999999999986</v>
      </c>
      <c r="CE110" s="27">
        <f t="shared" ref="CE110" si="1960">BG100+BG101+BG102+BG103+BG104+BG105+BG106+BG107+BG108+BG109+BG110</f>
        <v>100</v>
      </c>
      <c r="CF110" s="27">
        <f t="shared" ref="CF110" si="1961">BH100+BH101+BH102+BH103+BH104+BH105+BH106+BH107+BH108+BH109+BH110</f>
        <v>99.999999999999986</v>
      </c>
      <c r="CG110" s="25">
        <f t="shared" ref="CG110" si="1962">BI100+BI101+BI102+BI103+BI104+BI105+BI106+BI107+BI108+BI109+BI110</f>
        <v>74.666666666666671</v>
      </c>
      <c r="CH110" s="27">
        <f t="shared" ref="CH110" si="1963">BJ100+BJ101+BJ102+BJ103+BJ104+BJ105+BJ106+BJ107+BJ108+BJ109+BJ110</f>
        <v>94.666666666666657</v>
      </c>
      <c r="CI110" s="27">
        <f t="shared" ref="CI110" si="1964">BK100+BK101+BK102+BK103+BK104+BK105+BK106+BK107+BK108+BK109+BK110</f>
        <v>99.999999999999986</v>
      </c>
      <c r="CJ110" s="27">
        <f t="shared" ref="CJ110" si="1965">BL100+BL101+BL102+BL103+BL104+BL105+BL106+BL107+BL108+BL109+BL110</f>
        <v>100</v>
      </c>
      <c r="CK110" s="27">
        <f t="shared" ref="CK110" si="1966">BM100+BM101+BM102+BM103+BM104+BM105+BM106+BM107+BM108+BM109+BM110</f>
        <v>100</v>
      </c>
      <c r="CL110" s="24">
        <f t="shared" ref="CL110" si="1967">BN100+BN101+BN102+BN103+BN104+BN105+BN106+BN107+BN108+BN109+BN110</f>
        <v>100</v>
      </c>
      <c r="CM110" s="40">
        <f t="shared" ref="CM110" si="1968">BO100+BO101+BO102+BO103+BO104+BO105+BO106+BO107+BO108+BO109+BO110</f>
        <v>100</v>
      </c>
      <c r="CN110" s="7"/>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row>
    <row r="111" spans="1:118" s="1" customFormat="1" x14ac:dyDescent="0.25">
      <c r="B111" s="1" t="s">
        <v>13</v>
      </c>
      <c r="C111" s="2">
        <v>0</v>
      </c>
      <c r="D111" s="2">
        <v>0</v>
      </c>
      <c r="E111" s="2">
        <v>0</v>
      </c>
      <c r="F111" s="2">
        <v>0</v>
      </c>
      <c r="G111" s="2">
        <v>63</v>
      </c>
      <c r="H111" s="2">
        <v>0</v>
      </c>
      <c r="I111" s="2">
        <v>10</v>
      </c>
      <c r="J111" s="2">
        <v>1</v>
      </c>
      <c r="K111" s="2">
        <v>0</v>
      </c>
      <c r="L111" s="2">
        <v>0</v>
      </c>
      <c r="M111" s="3">
        <v>1</v>
      </c>
      <c r="N111" s="3">
        <v>0</v>
      </c>
      <c r="O111" s="3">
        <v>0</v>
      </c>
      <c r="P111" s="3">
        <v>0</v>
      </c>
      <c r="Q111" s="3">
        <v>0</v>
      </c>
      <c r="R111" s="3">
        <v>0</v>
      </c>
      <c r="S111" s="1">
        <v>75</v>
      </c>
      <c r="V111" s="1">
        <v>32</v>
      </c>
      <c r="W111" s="3">
        <f>N100</f>
        <v>19</v>
      </c>
      <c r="X111" s="3">
        <f>N101</f>
        <v>0</v>
      </c>
      <c r="Y111" s="3">
        <f>N102</f>
        <v>3</v>
      </c>
      <c r="Z111" s="3">
        <f>N103</f>
        <v>1</v>
      </c>
      <c r="AA111" s="3">
        <f>N104</f>
        <v>2</v>
      </c>
      <c r="AB111" s="3">
        <f>N105</f>
        <v>0</v>
      </c>
      <c r="AC111" s="3">
        <f>N106</f>
        <v>0</v>
      </c>
      <c r="AD111" s="3">
        <f>N107</f>
        <v>0</v>
      </c>
      <c r="AE111" s="3">
        <f>N108</f>
        <v>0</v>
      </c>
      <c r="AF111" s="3">
        <f>N109</f>
        <v>0</v>
      </c>
      <c r="AG111" s="3">
        <f>N110</f>
        <v>0</v>
      </c>
      <c r="AH111" s="3">
        <f>N111</f>
        <v>0</v>
      </c>
      <c r="AI111" s="3">
        <f>N112</f>
        <v>0</v>
      </c>
      <c r="AJ111" s="3">
        <f>N113</f>
        <v>0</v>
      </c>
      <c r="AK111" s="2">
        <f>N114</f>
        <v>12</v>
      </c>
      <c r="AL111" s="3">
        <f>N115</f>
        <v>4</v>
      </c>
      <c r="AM111" s="3">
        <f>N116</f>
        <v>0</v>
      </c>
      <c r="AN111" s="3">
        <f>N117</f>
        <v>0</v>
      </c>
      <c r="AO111" s="3">
        <f>N118</f>
        <v>0</v>
      </c>
      <c r="AP111" s="1">
        <f>N119</f>
        <v>0</v>
      </c>
      <c r="AQ111" s="42">
        <f>N120</f>
        <v>0</v>
      </c>
      <c r="AT111" s="1">
        <v>32</v>
      </c>
      <c r="AU111" s="27">
        <f t="shared" ref="AU111" si="1969">PRODUCT(W111*100*1/W116)</f>
        <v>25.333333333333332</v>
      </c>
      <c r="AV111" s="27">
        <f t="shared" ref="AV111" si="1970">PRODUCT(X111*100*1/X116)</f>
        <v>0</v>
      </c>
      <c r="AW111" s="27">
        <f t="shared" ref="AW111" si="1971">PRODUCT(Y111*100*1/Y116)</f>
        <v>4</v>
      </c>
      <c r="AX111" s="27">
        <f t="shared" ref="AX111" si="1972">PRODUCT(Z111*100*1/Z116)</f>
        <v>1.3333333333333333</v>
      </c>
      <c r="AY111" s="27">
        <f t="shared" ref="AY111" si="1973">PRODUCT(AA111*100*1/AA116)</f>
        <v>2.6666666666666665</v>
      </c>
      <c r="AZ111" s="27">
        <f t="shared" ref="AZ111" si="1974">PRODUCT(AB111*100*1/AB116)</f>
        <v>0</v>
      </c>
      <c r="BA111" s="27">
        <f t="shared" ref="BA111" si="1975">PRODUCT(AC111*100*1/AC116)</f>
        <v>0</v>
      </c>
      <c r="BB111" s="27">
        <f t="shared" ref="BB111" si="1976">PRODUCT(AD111*100*1/AD116)</f>
        <v>0</v>
      </c>
      <c r="BC111" s="27">
        <f t="shared" ref="BC111" si="1977">PRODUCT(AE111*100*1/AE116)</f>
        <v>0</v>
      </c>
      <c r="BD111" s="27">
        <f t="shared" ref="BD111" si="1978">PRODUCT(AF111*100*1/AF116)</f>
        <v>0</v>
      </c>
      <c r="BE111" s="27">
        <f t="shared" ref="BE111" si="1979">PRODUCT(AG111*100*1/AG116)</f>
        <v>0</v>
      </c>
      <c r="BF111" s="27">
        <f t="shared" ref="BF111" si="1980">PRODUCT(AH111*100*1/AH116)</f>
        <v>0</v>
      </c>
      <c r="BG111" s="27">
        <f t="shared" ref="BG111" si="1981">PRODUCT(AI111*100*1/AI116)</f>
        <v>0</v>
      </c>
      <c r="BH111" s="27">
        <f t="shared" ref="BH111" si="1982">PRODUCT(AJ111*100*1/AJ116)</f>
        <v>0</v>
      </c>
      <c r="BI111" s="25">
        <f t="shared" ref="BI111" si="1983">PRODUCT(AK111*100*1/AK116)</f>
        <v>16</v>
      </c>
      <c r="BJ111" s="27">
        <f t="shared" ref="BJ111" si="1984">PRODUCT(AL111*100*1/AL116)</f>
        <v>5.333333333333333</v>
      </c>
      <c r="BK111" s="27">
        <f t="shared" ref="BK111" si="1985">PRODUCT(AM111*100*1/AM116)</f>
        <v>0</v>
      </c>
      <c r="BL111" s="27">
        <f t="shared" ref="BL111" si="1986">PRODUCT(AN111*100*1/AN116)</f>
        <v>0</v>
      </c>
      <c r="BM111" s="27">
        <f t="shared" ref="BM111" si="1987">PRODUCT(AO111*100*1/AO116)</f>
        <v>0</v>
      </c>
      <c r="BN111" s="24">
        <f t="shared" ref="BN111" si="1988">PRODUCT(AP111*100*1/AP116)</f>
        <v>0</v>
      </c>
      <c r="BO111" s="40">
        <f t="shared" ref="BO111" si="1989">PRODUCT(AQ111*100*1/AQ116)</f>
        <v>0</v>
      </c>
      <c r="BR111" s="1">
        <v>32</v>
      </c>
      <c r="BS111" s="27">
        <f t="shared" ref="BS111" si="1990">AU100+AU101+AU102+AU103+AU104+AU105+AU106+AU107+AU108+AU109+AU110+AU111</f>
        <v>66.666666666666671</v>
      </c>
      <c r="BT111" s="27">
        <f t="shared" ref="BT111" si="1991">AV100+AV101+AV102+AV103+AV104+AV105+AV106+AV107+AV108+AV109+AV110+AV111</f>
        <v>78.666666666666657</v>
      </c>
      <c r="BU111" s="27">
        <f t="shared" ref="BU111" si="1992">AW100+AW101+AW102+AW103+AW104+AW105+AW106+AW107+AW108+AW109+AW110+AW111</f>
        <v>82.666666666666657</v>
      </c>
      <c r="BV111" s="27">
        <f t="shared" ref="BV111" si="1993">AX100+AX101+AX102+AX103+AX104+AX105+AX106+AX107+AX108+AX109+AX110+AX111</f>
        <v>94.666666666666671</v>
      </c>
      <c r="BW111" s="27">
        <f t="shared" ref="BW111" si="1994">AY100+AY101+AY102+AY103+AY104+AY105+AY106+AY107+AY108+AY109+AY110+AY111</f>
        <v>100.00000000000001</v>
      </c>
      <c r="BX111" s="27">
        <f t="shared" ref="BX111" si="1995">AZ100+AZ101+AZ102+AZ103+AZ104+AZ105+AZ106+AZ107+AZ108+AZ109+AZ110+AZ111</f>
        <v>100</v>
      </c>
      <c r="BY111" s="27">
        <f t="shared" ref="BY111" si="1996">BA100+BA101+BA102+BA103+BA104+BA105+BA106+BA107+BA108+BA109+BA110+BA111</f>
        <v>98.666666666666671</v>
      </c>
      <c r="BZ111" s="27">
        <f t="shared" ref="BZ111" si="1997">BB100+BB101+BB102+BB103+BB104+BB105+BB106+BB107+BB108+BB109+BB110+BB111</f>
        <v>96</v>
      </c>
      <c r="CA111" s="27">
        <f t="shared" ref="CA111" si="1998">BC100+BC101+BC102+BC103+BC104+BC105+BC106+BC107+BC108+BC109+BC110+BC111</f>
        <v>100</v>
      </c>
      <c r="CB111" s="27">
        <f t="shared" ref="CB111" si="1999">BD100+BD101+BD102+BD103+BD104+BD105+BD106+BD107+BD108+BD109+BD110+BD111</f>
        <v>100</v>
      </c>
      <c r="CC111" s="27">
        <f t="shared" ref="CC111" si="2000">BE100+BE101+BE102+BE103+BE104+BE105+BE106+BE107+BE108+BE109+BE110+BE111</f>
        <v>100</v>
      </c>
      <c r="CD111" s="27">
        <f t="shared" ref="CD111" si="2001">BF100+BF101+BF102+BF103+BF104+BF105+BF106+BF107+BF108+BF109+BF110+BF111</f>
        <v>99.999999999999986</v>
      </c>
      <c r="CE111" s="27">
        <f t="shared" ref="CE111" si="2002">BG100+BG101+BG102+BG103+BG104+BG105+BG106+BG107+BG108+BG109+BG110+BG111</f>
        <v>100</v>
      </c>
      <c r="CF111" s="27">
        <f t="shared" ref="CF111" si="2003">BH100+BH101+BH102+BH103+BH104+BH105+BH106+BH107+BH108+BH109+BH110+BH111</f>
        <v>99.999999999999986</v>
      </c>
      <c r="CG111" s="25">
        <f t="shared" ref="CG111" si="2004">BI100+BI101+BI102+BI103+BI104+BI105+BI106+BI107+BI108+BI109+BI110+BI111</f>
        <v>90.666666666666671</v>
      </c>
      <c r="CH111" s="27">
        <f t="shared" ref="CH111" si="2005">BJ100+BJ101+BJ102+BJ103+BJ104+BJ105+BJ106+BJ107+BJ108+BJ109+BJ110+BJ111</f>
        <v>99.999999999999986</v>
      </c>
      <c r="CI111" s="27">
        <f t="shared" ref="CI111" si="2006">BK100+BK101+BK102+BK103+BK104+BK105+BK106+BK107+BK108+BK109+BK110+BK111</f>
        <v>99.999999999999986</v>
      </c>
      <c r="CJ111" s="27">
        <f t="shared" ref="CJ111" si="2007">BL100+BL101+BL102+BL103+BL104+BL105+BL106+BL107+BL108+BL109+BL110+BL111</f>
        <v>100</v>
      </c>
      <c r="CK111" s="27">
        <f t="shared" ref="CK111" si="2008">BM100+BM101+BM102+BM103+BM104+BM105+BM106+BM107+BM108+BM109+BM110+BM111</f>
        <v>100</v>
      </c>
      <c r="CL111" s="24">
        <f t="shared" ref="CL111" si="2009">BN100+BN101+BN102+BN103+BN104+BN105+BN106+BN107+BN108+BN109+BN110+BN111</f>
        <v>100</v>
      </c>
      <c r="CM111" s="40">
        <f t="shared" ref="CM111" si="2010">BO100+BO101+BO102+BO103+BO104+BO105+BO106+BO107+BO108+BO109+BO110+BO111</f>
        <v>100</v>
      </c>
      <c r="CN111" s="7"/>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row>
    <row r="112" spans="1:118" s="1" customFormat="1" x14ac:dyDescent="0.25">
      <c r="B112" s="1" t="s">
        <v>14</v>
      </c>
      <c r="C112" s="2">
        <v>0</v>
      </c>
      <c r="D112" s="2">
        <v>0</v>
      </c>
      <c r="E112" s="2">
        <v>18</v>
      </c>
      <c r="F112" s="2">
        <v>0</v>
      </c>
      <c r="G112" s="2">
        <v>53</v>
      </c>
      <c r="H112" s="2">
        <v>2</v>
      </c>
      <c r="I112" s="2">
        <v>1</v>
      </c>
      <c r="J112" s="2">
        <v>0</v>
      </c>
      <c r="K112" s="3">
        <v>0</v>
      </c>
      <c r="L112" s="3">
        <v>0</v>
      </c>
      <c r="M112" s="3">
        <v>1</v>
      </c>
      <c r="N112" s="3">
        <v>0</v>
      </c>
      <c r="O112" s="3">
        <v>0</v>
      </c>
      <c r="P112" s="3">
        <v>0</v>
      </c>
      <c r="Q112" s="3">
        <v>0</v>
      </c>
      <c r="R112" s="3">
        <v>0</v>
      </c>
      <c r="S112" s="1">
        <v>75</v>
      </c>
      <c r="V112" s="1">
        <v>64</v>
      </c>
      <c r="W112" s="3">
        <f>O100</f>
        <v>25</v>
      </c>
      <c r="X112" s="3">
        <f>O101</f>
        <v>16</v>
      </c>
      <c r="Y112" s="3">
        <f>O102</f>
        <v>5</v>
      </c>
      <c r="Z112" s="3">
        <f>O103</f>
        <v>2</v>
      </c>
      <c r="AA112" s="3">
        <f>O104</f>
        <v>0</v>
      </c>
      <c r="AB112" s="3">
        <f>O105</f>
        <v>0</v>
      </c>
      <c r="AC112" s="3">
        <f>O106</f>
        <v>1</v>
      </c>
      <c r="AD112" s="3">
        <f>O107</f>
        <v>3</v>
      </c>
      <c r="AE112" s="3">
        <f>O108</f>
        <v>0</v>
      </c>
      <c r="AF112" s="3">
        <f>O109</f>
        <v>0</v>
      </c>
      <c r="AG112" s="3">
        <f>O110</f>
        <v>0</v>
      </c>
      <c r="AH112" s="3">
        <f>O111</f>
        <v>0</v>
      </c>
      <c r="AI112" s="3">
        <f>O112</f>
        <v>0</v>
      </c>
      <c r="AJ112" s="3">
        <f>O113</f>
        <v>0</v>
      </c>
      <c r="AK112" s="3">
        <f>O114</f>
        <v>4</v>
      </c>
      <c r="AL112" s="3">
        <f>O115</f>
        <v>0</v>
      </c>
      <c r="AM112" s="3">
        <f>O116</f>
        <v>0</v>
      </c>
      <c r="AN112" s="3">
        <f>O117</f>
        <v>0</v>
      </c>
      <c r="AO112" s="3">
        <f>O118</f>
        <v>0</v>
      </c>
      <c r="AP112" s="1">
        <f>O119</f>
        <v>0</v>
      </c>
      <c r="AQ112" s="42">
        <f>O120</f>
        <v>0</v>
      </c>
      <c r="AT112" s="1">
        <v>64</v>
      </c>
      <c r="AU112" s="27">
        <f t="shared" ref="AU112" si="2011">PRODUCT(W112*100*1/W116)</f>
        <v>33.333333333333336</v>
      </c>
      <c r="AV112" s="27">
        <f t="shared" ref="AV112" si="2012">PRODUCT(X112*100*1/X116)</f>
        <v>21.333333333333332</v>
      </c>
      <c r="AW112" s="27">
        <f t="shared" ref="AW112" si="2013">PRODUCT(Y112*100*1/Y116)</f>
        <v>6.666666666666667</v>
      </c>
      <c r="AX112" s="27">
        <f t="shared" ref="AX112" si="2014">PRODUCT(Z112*100*1/Z116)</f>
        <v>2.6666666666666665</v>
      </c>
      <c r="AY112" s="27">
        <f t="shared" ref="AY112" si="2015">PRODUCT(AA112*100*1/AA116)</f>
        <v>0</v>
      </c>
      <c r="AZ112" s="27">
        <f t="shared" ref="AZ112" si="2016">PRODUCT(AB112*100*1/AB116)</f>
        <v>0</v>
      </c>
      <c r="BA112" s="27">
        <f t="shared" ref="BA112" si="2017">PRODUCT(AC112*100*1/AC116)</f>
        <v>1.3333333333333333</v>
      </c>
      <c r="BB112" s="27">
        <f t="shared" ref="BB112" si="2018">PRODUCT(AD112*100*1/AD116)</f>
        <v>4</v>
      </c>
      <c r="BC112" s="27">
        <f t="shared" ref="BC112" si="2019">PRODUCT(AE112*100*1/AE116)</f>
        <v>0</v>
      </c>
      <c r="BD112" s="27">
        <f t="shared" ref="BD112" si="2020">PRODUCT(AF112*100*1/AF116)</f>
        <v>0</v>
      </c>
      <c r="BE112" s="27">
        <f t="shared" ref="BE112" si="2021">PRODUCT(AG112*100*1/AG116)</f>
        <v>0</v>
      </c>
      <c r="BF112" s="27">
        <f t="shared" ref="BF112" si="2022">PRODUCT(AH112*100*1/AH116)</f>
        <v>0</v>
      </c>
      <c r="BG112" s="27">
        <f t="shared" ref="BG112" si="2023">PRODUCT(AI112*100*1/AI116)</f>
        <v>0</v>
      </c>
      <c r="BH112" s="27">
        <f t="shared" ref="BH112" si="2024">PRODUCT(AJ112*100*1/AJ116)</f>
        <v>0</v>
      </c>
      <c r="BI112" s="27">
        <f t="shared" ref="BI112" si="2025">PRODUCT(AK112*100*1/AK116)</f>
        <v>5.333333333333333</v>
      </c>
      <c r="BJ112" s="27">
        <f t="shared" ref="BJ112" si="2026">PRODUCT(AL112*100*1/AL116)</f>
        <v>0</v>
      </c>
      <c r="BK112" s="27">
        <f t="shared" ref="BK112" si="2027">PRODUCT(AM112*100*1/AM116)</f>
        <v>0</v>
      </c>
      <c r="BL112" s="27">
        <f t="shared" ref="BL112" si="2028">PRODUCT(AN112*100*1/AN116)</f>
        <v>0</v>
      </c>
      <c r="BM112" s="27">
        <f t="shared" ref="BM112" si="2029">PRODUCT(AO112*100*1/AO116)</f>
        <v>0</v>
      </c>
      <c r="BN112" s="24">
        <f t="shared" ref="BN112" si="2030">PRODUCT(AP112*100*1/AP116)</f>
        <v>0</v>
      </c>
      <c r="BO112" s="40">
        <f t="shared" ref="BO112" si="2031">PRODUCT(AQ112*100*1/AQ116)</f>
        <v>0</v>
      </c>
      <c r="BR112" s="1">
        <v>64</v>
      </c>
      <c r="BS112" s="27">
        <f t="shared" ref="BS112" si="2032">AU100+AU101+AU102+AU103+AU104+AU105+AU106+AU107+AU108+AU109+AU110+AU111+AU112</f>
        <v>100</v>
      </c>
      <c r="BT112" s="27">
        <f t="shared" ref="BT112" si="2033">AV100+AV101+AV102+AV103+AV104+AV105+AV106+AV107+AV108+AV109+AV110+AV111+AV112</f>
        <v>99.999999999999986</v>
      </c>
      <c r="BU112" s="27">
        <f t="shared" ref="BU112" si="2034">AW100+AW101+AW102+AW103+AW104+AW105+AW106+AW107+AW108+AW109+AW110+AW111+AW112</f>
        <v>89.333333333333329</v>
      </c>
      <c r="BV112" s="27">
        <f t="shared" ref="BV112" si="2035">AX100+AX101+AX102+AX103+AX104+AX105+AX106+AX107+AX108+AX109+AX110+AX111+AX112</f>
        <v>97.333333333333343</v>
      </c>
      <c r="BW112" s="27">
        <f t="shared" ref="BW112" si="2036">AY100+AY101+AY102+AY103+AY104+AY105+AY106+AY107+AY108+AY109+AY110+AY111+AY112</f>
        <v>100.00000000000001</v>
      </c>
      <c r="BX112" s="27">
        <f t="shared" ref="BX112" si="2037">AZ100+AZ101+AZ102+AZ103+AZ104+AZ105+AZ106+AZ107+AZ108+AZ109+AZ110+AZ111+AZ112</f>
        <v>100</v>
      </c>
      <c r="BY112" s="27">
        <f t="shared" ref="BY112" si="2038">BA100+BA101+BA102+BA103+BA104+BA105+BA106+BA107+BA108+BA109+BA110+BA111+BA112</f>
        <v>100</v>
      </c>
      <c r="BZ112" s="27">
        <f t="shared" ref="BZ112" si="2039">BB100+BB101+BB102+BB103+BB104+BB105+BB106+BB107+BB108+BB109+BB110+BB111+BB112</f>
        <v>100</v>
      </c>
      <c r="CA112" s="27">
        <f t="shared" ref="CA112" si="2040">BC100+BC101+BC102+BC103+BC104+BC105+BC106+BC107+BC108+BC109+BC110+BC111+BC112</f>
        <v>100</v>
      </c>
      <c r="CB112" s="27">
        <f t="shared" ref="CB112" si="2041">BD100+BD101+BD102+BD103+BD104+BD105+BD106+BD107+BD108+BD109+BD110+BD111+BD112</f>
        <v>100</v>
      </c>
      <c r="CC112" s="27">
        <f t="shared" ref="CC112" si="2042">BE100+BE101+BE102+BE103+BE104+BE105+BE106+BE107+BE108+BE109+BE110+BE111+BE112</f>
        <v>100</v>
      </c>
      <c r="CD112" s="27">
        <f t="shared" ref="CD112" si="2043">BF100+BF101+BF102+BF103+BF104+BF105+BF106+BF107+BF108+BF109+BF110+BF111+BF112</f>
        <v>99.999999999999986</v>
      </c>
      <c r="CE112" s="27">
        <f t="shared" ref="CE112" si="2044">BG100+BG101+BG102+BG103+BG104+BG105+BG106+BG107+BG108+BG109+BG110+BG111+BG112</f>
        <v>100</v>
      </c>
      <c r="CF112" s="27">
        <f t="shared" ref="CF112" si="2045">BH100+BH101+BH102+BH103+BH104+BH105+BH106+BH107+BH108+BH109+BH110+BH111+BH112</f>
        <v>99.999999999999986</v>
      </c>
      <c r="CG112" s="27">
        <f t="shared" ref="CG112" si="2046">BI100+BI101+BI102+BI103+BI104+BI105+BI106+BI107+BI108+BI109+BI110+BI111+BI112</f>
        <v>96</v>
      </c>
      <c r="CH112" s="27">
        <f t="shared" ref="CH112" si="2047">BJ100+BJ101+BJ102+BJ103+BJ104+BJ105+BJ106+BJ107+BJ108+BJ109+BJ110+BJ111+BJ112</f>
        <v>99.999999999999986</v>
      </c>
      <c r="CI112" s="27">
        <f t="shared" ref="CI112" si="2048">BK100+BK101+BK102+BK103+BK104+BK105+BK106+BK107+BK108+BK109+BK110+BK111+BK112</f>
        <v>99.999999999999986</v>
      </c>
      <c r="CJ112" s="27">
        <f t="shared" ref="CJ112" si="2049">BL100+BL101+BL102+BL103+BL104+BL105+BL106+BL107+BL108+BL109+BL110+BL111+BL112</f>
        <v>100</v>
      </c>
      <c r="CK112" s="27">
        <f t="shared" ref="CK112" si="2050">BM100+BM101+BM102+BM103+BM104+BM105+BM106+BM107+BM108+BM109+BM110+BM111+BM112</f>
        <v>100</v>
      </c>
      <c r="CL112" s="24">
        <f t="shared" ref="CL112" si="2051">BN100+BN101+BN102+BN103+BN104+BN105+BN106+BN107+BN108+BN109+BN110+BN111+BN112</f>
        <v>100</v>
      </c>
      <c r="CM112" s="40">
        <f t="shared" ref="CM112" si="2052">BO100+BO101+BO102+BO103+BO104+BO105+BO106+BO107+BO108+BO109+BO110+BO111+BO112</f>
        <v>100</v>
      </c>
      <c r="CN112" s="7"/>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row>
    <row r="113" spans="2:118" s="1" customFormat="1" x14ac:dyDescent="0.25">
      <c r="B113" s="1" t="s">
        <v>15</v>
      </c>
      <c r="C113" s="2">
        <v>0</v>
      </c>
      <c r="D113" s="2">
        <v>0</v>
      </c>
      <c r="E113" s="2">
        <v>24</v>
      </c>
      <c r="F113" s="2">
        <v>0</v>
      </c>
      <c r="G113" s="2">
        <v>0</v>
      </c>
      <c r="H113" s="2">
        <v>1</v>
      </c>
      <c r="I113" s="2">
        <v>0</v>
      </c>
      <c r="J113" s="2">
        <v>0</v>
      </c>
      <c r="K113" s="3">
        <v>0</v>
      </c>
      <c r="L113" s="3">
        <v>1</v>
      </c>
      <c r="M113" s="3">
        <v>0</v>
      </c>
      <c r="N113" s="3">
        <v>0</v>
      </c>
      <c r="O113" s="3">
        <v>0</v>
      </c>
      <c r="P113" s="3">
        <v>0</v>
      </c>
      <c r="Q113" s="3">
        <v>0</v>
      </c>
      <c r="R113" s="3">
        <v>0</v>
      </c>
      <c r="S113" s="1">
        <v>26</v>
      </c>
      <c r="V113" s="1">
        <v>128</v>
      </c>
      <c r="W113" s="3">
        <f>P100</f>
        <v>0</v>
      </c>
      <c r="X113" s="3">
        <f>P101</f>
        <v>0</v>
      </c>
      <c r="Y113" s="3">
        <f>P102</f>
        <v>8</v>
      </c>
      <c r="Z113" s="3">
        <f>P103</f>
        <v>2</v>
      </c>
      <c r="AA113" s="3">
        <f>P104</f>
        <v>0</v>
      </c>
      <c r="AB113" s="3">
        <f>P105</f>
        <v>0</v>
      </c>
      <c r="AC113" s="3">
        <f>P106</f>
        <v>0</v>
      </c>
      <c r="AD113" s="3">
        <f>P107</f>
        <v>0</v>
      </c>
      <c r="AE113" s="3">
        <f>P108</f>
        <v>0</v>
      </c>
      <c r="AF113" s="3">
        <f>P109</f>
        <v>0</v>
      </c>
      <c r="AG113" s="3">
        <f>P110</f>
        <v>0</v>
      </c>
      <c r="AH113" s="3">
        <f>P111</f>
        <v>0</v>
      </c>
      <c r="AI113" s="3">
        <f>P112</f>
        <v>0</v>
      </c>
      <c r="AJ113" s="3">
        <f>P113</f>
        <v>0</v>
      </c>
      <c r="AK113" s="3">
        <f>P114</f>
        <v>1</v>
      </c>
      <c r="AL113" s="3">
        <f>P115</f>
        <v>0</v>
      </c>
      <c r="AM113" s="3">
        <f>P116</f>
        <v>0</v>
      </c>
      <c r="AN113" s="3">
        <f>P117</f>
        <v>0</v>
      </c>
      <c r="AO113" s="3">
        <f>P118</f>
        <v>0</v>
      </c>
      <c r="AP113" s="1">
        <f>P119</f>
        <v>0</v>
      </c>
      <c r="AQ113" s="42">
        <f>P120</f>
        <v>0</v>
      </c>
      <c r="AT113" s="1">
        <v>128</v>
      </c>
      <c r="AU113" s="27">
        <f t="shared" ref="AU113" si="2053">PRODUCT(W113*100*1/W116)</f>
        <v>0</v>
      </c>
      <c r="AV113" s="27">
        <f t="shared" ref="AV113" si="2054">PRODUCT(X113*100*1/X116)</f>
        <v>0</v>
      </c>
      <c r="AW113" s="27">
        <f t="shared" ref="AW113" si="2055">PRODUCT(Y113*100*1/Y116)</f>
        <v>10.666666666666666</v>
      </c>
      <c r="AX113" s="27">
        <f t="shared" ref="AX113" si="2056">PRODUCT(Z113*100*1/Z116)</f>
        <v>2.6666666666666665</v>
      </c>
      <c r="AY113" s="27">
        <f t="shared" ref="AY113" si="2057">PRODUCT(AA113*100*1/AA116)</f>
        <v>0</v>
      </c>
      <c r="AZ113" s="27">
        <f t="shared" ref="AZ113" si="2058">PRODUCT(AB113*100*1/AB116)</f>
        <v>0</v>
      </c>
      <c r="BA113" s="27">
        <f t="shared" ref="BA113" si="2059">PRODUCT(AC113*100*1/AC116)</f>
        <v>0</v>
      </c>
      <c r="BB113" s="27">
        <f t="shared" ref="BB113" si="2060">PRODUCT(AD113*100*1/AD116)</f>
        <v>0</v>
      </c>
      <c r="BC113" s="27">
        <f t="shared" ref="BC113" si="2061">PRODUCT(AE113*100*1/AE116)</f>
        <v>0</v>
      </c>
      <c r="BD113" s="27">
        <f t="shared" ref="BD113" si="2062">PRODUCT(AF113*100*1/AF116)</f>
        <v>0</v>
      </c>
      <c r="BE113" s="27">
        <f t="shared" ref="BE113" si="2063">PRODUCT(AG113*100*1/AG116)</f>
        <v>0</v>
      </c>
      <c r="BF113" s="27">
        <f t="shared" ref="BF113" si="2064">PRODUCT(AH113*100*1/AH116)</f>
        <v>0</v>
      </c>
      <c r="BG113" s="27">
        <f t="shared" ref="BG113" si="2065">PRODUCT(AI113*100*1/AI116)</f>
        <v>0</v>
      </c>
      <c r="BH113" s="27">
        <f t="shared" ref="BH113" si="2066">PRODUCT(AJ113*100*1/AJ116)</f>
        <v>0</v>
      </c>
      <c r="BI113" s="27">
        <f t="shared" ref="BI113" si="2067">PRODUCT(AK113*100*1/AK116)</f>
        <v>1.3333333333333333</v>
      </c>
      <c r="BJ113" s="27">
        <f t="shared" ref="BJ113" si="2068">PRODUCT(AL113*100*1/AL116)</f>
        <v>0</v>
      </c>
      <c r="BK113" s="27">
        <f t="shared" ref="BK113" si="2069">PRODUCT(AM113*100*1/AM116)</f>
        <v>0</v>
      </c>
      <c r="BL113" s="27">
        <f t="shared" ref="BL113" si="2070">PRODUCT(AN113*100*1/AN116)</f>
        <v>0</v>
      </c>
      <c r="BM113" s="27">
        <f t="shared" ref="BM113" si="2071">PRODUCT(AO113*100*1/AO116)</f>
        <v>0</v>
      </c>
      <c r="BN113" s="24">
        <f t="shared" ref="BN113" si="2072">PRODUCT(AP113*100*1/AP116)</f>
        <v>0</v>
      </c>
      <c r="BO113" s="40">
        <f t="shared" ref="BO113" si="2073">PRODUCT(AQ113*100*1/AQ116)</f>
        <v>0</v>
      </c>
      <c r="BR113" s="1">
        <v>128</v>
      </c>
      <c r="BS113" s="27">
        <f t="shared" ref="BS113" si="2074">AU100+AU101+AU102+AU103+AU104+AU105+AU106+AU107+AU108+AU109+AU110+AU111+AU112+AU113</f>
        <v>100</v>
      </c>
      <c r="BT113" s="27">
        <f t="shared" ref="BT113" si="2075">AV100+AV101+AV102+AV103+AV104+AV105+AV106+AV107+AV108+AV109+AV110+AV111+AV112+AV113</f>
        <v>99.999999999999986</v>
      </c>
      <c r="BU113" s="27">
        <f t="shared" ref="BU113" si="2076">AW100+AW101+AW102+AW103+AW104+AW105+AW106+AW107+AW108+AW109+AW110+AW111+AW112+AW113</f>
        <v>100</v>
      </c>
      <c r="BV113" s="27">
        <f t="shared" ref="BV113" si="2077">AX100+AX101+AX102+AX103+AX104+AX105+AX106+AX107+AX108+AX109+AX110+AX111+AX112+AX113</f>
        <v>100.00000000000001</v>
      </c>
      <c r="BW113" s="27">
        <f t="shared" ref="BW113" si="2078">AY100+AY101+AY102+AY103+AY104+AY105+AY106+AY107+AY108+AY109+AY110+AY111+AY112+AY113</f>
        <v>100.00000000000001</v>
      </c>
      <c r="BX113" s="27">
        <f t="shared" ref="BX113" si="2079">AZ100+AZ101+AZ102+AZ103+AZ104+AZ105+AZ106+AZ107+AZ108+AZ109+AZ110+AZ111+AZ112+AZ113</f>
        <v>100</v>
      </c>
      <c r="BY113" s="27">
        <f t="shared" ref="BY113" si="2080">BA100+BA101+BA102+BA103+BA104+BA105+BA106+BA107+BA108+BA109+BA110+BA111+BA112+BA113</f>
        <v>100</v>
      </c>
      <c r="BZ113" s="27">
        <f t="shared" ref="BZ113" si="2081">BB100+BB101+BB102+BB103+BB104+BB105+BB106+BB107+BB108+BB109+BB110+BB111+BB112+BB113</f>
        <v>100</v>
      </c>
      <c r="CA113" s="27">
        <f t="shared" ref="CA113" si="2082">BC100+BC101+BC102+BC103+BC104+BC105+BC106+BC107+BC108+BC109+BC110+BC111+BC112+BC113</f>
        <v>100</v>
      </c>
      <c r="CB113" s="27">
        <f t="shared" ref="CB113" si="2083">BD100+BD101+BD102+BD103+BD104+BD105+BD106+BD107+BD108+BD109+BD110+BD111+BD112+BD113</f>
        <v>100</v>
      </c>
      <c r="CC113" s="27">
        <f t="shared" ref="CC113" si="2084">BE100+BE101+BE102+BE103+BE104+BE105+BE106+BE107+BE108+BE109+BE110+BE111+BE112+BE113</f>
        <v>100</v>
      </c>
      <c r="CD113" s="27">
        <f t="shared" ref="CD113" si="2085">BF100+BF101+BF102+BF103+BF104+BF105+BF106+BF107+BF108+BF109+BF110+BF111+BF112+BF113</f>
        <v>99.999999999999986</v>
      </c>
      <c r="CE113" s="27">
        <f t="shared" ref="CE113" si="2086">BG100+BG101+BG102+BG103+BG104+BG105+BG106+BG107+BG108+BG109+BG110+BG111+BG112+BG113</f>
        <v>100</v>
      </c>
      <c r="CF113" s="27">
        <f t="shared" ref="CF113" si="2087">BH100+BH101+BH102+BH103+BH104+BH105+BH106+BH107+BH108+BH109+BH110+BH111+BH112+BH113</f>
        <v>99.999999999999986</v>
      </c>
      <c r="CG113" s="27">
        <f t="shared" ref="CG113" si="2088">BI100+BI101+BI102+BI103+BI104+BI105+BI106+BI107+BI108+BI109+BI110+BI111+BI112+BI113</f>
        <v>97.333333333333329</v>
      </c>
      <c r="CH113" s="27">
        <f t="shared" ref="CH113" si="2089">BJ100+BJ101+BJ102+BJ103+BJ104+BJ105+BJ106+BJ107+BJ108+BJ109+BJ110+BJ111+BJ112+BJ113</f>
        <v>99.999999999999986</v>
      </c>
      <c r="CI113" s="27">
        <f t="shared" ref="CI113" si="2090">BK100+BK101+BK102+BK103+BK104+BK105+BK106+BK107+BK108+BK109+BK110+BK111+BK112+BK113</f>
        <v>99.999999999999986</v>
      </c>
      <c r="CJ113" s="27">
        <f t="shared" ref="CJ113" si="2091">BL100+BL101+BL102+BL103+BL104+BL105+BL106+BL107+BL108+BL109+BL110+BL111+BL112+BL113</f>
        <v>100</v>
      </c>
      <c r="CK113" s="27">
        <f t="shared" ref="CK113" si="2092">BM100+BM101+BM102+BM103+BM104+BM105+BM106+BM107+BM108+BM109+BM110+BM111+BM112+BM113</f>
        <v>100</v>
      </c>
      <c r="CL113" s="24">
        <f t="shared" ref="CL113" si="2093">BN100+BN101+BN102+BN103+BN104+BN105+BN106+BN107+BN108+BN109+BN110+BN111+BN112+BN113</f>
        <v>100</v>
      </c>
      <c r="CM113" s="40">
        <f t="shared" ref="CM113" si="2094">BO100+BO101+BO102+BO103+BO104+BO105+BO106+BO107+BO108+BO109+BO110+BO111+BO112+BO113</f>
        <v>100</v>
      </c>
      <c r="CN113" s="7"/>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row>
    <row r="114" spans="2:118" s="1" customFormat="1" x14ac:dyDescent="0.25">
      <c r="B114" s="1" t="s">
        <v>16</v>
      </c>
      <c r="C114" s="2">
        <v>0</v>
      </c>
      <c r="D114" s="2">
        <v>0</v>
      </c>
      <c r="E114" s="2">
        <v>0</v>
      </c>
      <c r="F114" s="2">
        <v>0</v>
      </c>
      <c r="G114" s="2">
        <v>0</v>
      </c>
      <c r="H114" s="2">
        <v>3</v>
      </c>
      <c r="I114" s="2">
        <v>0</v>
      </c>
      <c r="J114" s="2">
        <v>8</v>
      </c>
      <c r="K114" s="2">
        <v>10</v>
      </c>
      <c r="L114" s="2">
        <v>17</v>
      </c>
      <c r="M114" s="2">
        <v>18</v>
      </c>
      <c r="N114" s="2">
        <v>12</v>
      </c>
      <c r="O114" s="3">
        <v>4</v>
      </c>
      <c r="P114" s="3">
        <v>1</v>
      </c>
      <c r="Q114" s="3">
        <v>2</v>
      </c>
      <c r="R114" s="3">
        <v>0</v>
      </c>
      <c r="S114" s="1">
        <v>75</v>
      </c>
      <c r="V114" s="1">
        <v>256</v>
      </c>
      <c r="W114" s="3">
        <f>Q100</f>
        <v>0</v>
      </c>
      <c r="X114" s="3">
        <f>Q101</f>
        <v>0</v>
      </c>
      <c r="Y114" s="3">
        <f>Q102</f>
        <v>0</v>
      </c>
      <c r="Z114" s="3">
        <f>Q103</f>
        <v>0</v>
      </c>
      <c r="AA114" s="3">
        <f>Q104</f>
        <v>0</v>
      </c>
      <c r="AB114" s="3">
        <f>Q105</f>
        <v>0</v>
      </c>
      <c r="AC114" s="3">
        <f>Q106</f>
        <v>0</v>
      </c>
      <c r="AD114" s="3">
        <f>Q107</f>
        <v>0</v>
      </c>
      <c r="AE114" s="3">
        <f>Q108</f>
        <v>0</v>
      </c>
      <c r="AF114" s="3">
        <f>Q109</f>
        <v>0</v>
      </c>
      <c r="AG114" s="3">
        <f>Q110</f>
        <v>0</v>
      </c>
      <c r="AH114" s="3">
        <f>Q111</f>
        <v>0</v>
      </c>
      <c r="AI114" s="3">
        <f>Q112</f>
        <v>0</v>
      </c>
      <c r="AJ114" s="3">
        <f>Q113</f>
        <v>0</v>
      </c>
      <c r="AK114" s="3">
        <f>Q114</f>
        <v>2</v>
      </c>
      <c r="AL114" s="3">
        <f>Q115</f>
        <v>0</v>
      </c>
      <c r="AM114" s="3">
        <f>Q116</f>
        <v>0</v>
      </c>
      <c r="AN114" s="3">
        <f>Q117</f>
        <v>0</v>
      </c>
      <c r="AO114" s="3">
        <f>Q118</f>
        <v>0</v>
      </c>
      <c r="AP114" s="1">
        <f>Q119</f>
        <v>0</v>
      </c>
      <c r="AQ114" s="42">
        <f>Q120</f>
        <v>0</v>
      </c>
      <c r="AT114" s="1">
        <v>256</v>
      </c>
      <c r="AU114" s="27">
        <f t="shared" ref="AU114" si="2095">PRODUCT(W114*100*1/W116)</f>
        <v>0</v>
      </c>
      <c r="AV114" s="27">
        <f t="shared" ref="AV114" si="2096">PRODUCT(X114*100*1/X116)</f>
        <v>0</v>
      </c>
      <c r="AW114" s="27">
        <f t="shared" ref="AW114" si="2097">PRODUCT(Y114*100*1/Y116)</f>
        <v>0</v>
      </c>
      <c r="AX114" s="27">
        <f t="shared" ref="AX114" si="2098">PRODUCT(Z114*100*1/Z116)</f>
        <v>0</v>
      </c>
      <c r="AY114" s="27">
        <f t="shared" ref="AY114" si="2099">PRODUCT(AA114*100*1/AA116)</f>
        <v>0</v>
      </c>
      <c r="AZ114" s="27">
        <f t="shared" ref="AZ114" si="2100">PRODUCT(AB114*100*1/AB116)</f>
        <v>0</v>
      </c>
      <c r="BA114" s="27">
        <f t="shared" ref="BA114" si="2101">PRODUCT(AC114*100*1/AC116)</f>
        <v>0</v>
      </c>
      <c r="BB114" s="27">
        <f t="shared" ref="BB114" si="2102">PRODUCT(AD114*100*1/AD116)</f>
        <v>0</v>
      </c>
      <c r="BC114" s="27">
        <f t="shared" ref="BC114" si="2103">PRODUCT(AE114*100*1/AE116)</f>
        <v>0</v>
      </c>
      <c r="BD114" s="27">
        <f t="shared" ref="BD114" si="2104">PRODUCT(AF114*100*1/AF116)</f>
        <v>0</v>
      </c>
      <c r="BE114" s="27">
        <f t="shared" ref="BE114" si="2105">PRODUCT(AG114*100*1/AG116)</f>
        <v>0</v>
      </c>
      <c r="BF114" s="27">
        <f t="shared" ref="BF114" si="2106">PRODUCT(AH114*100*1/AH116)</f>
        <v>0</v>
      </c>
      <c r="BG114" s="27">
        <f t="shared" ref="BG114" si="2107">PRODUCT(AI114*100*1/AI116)</f>
        <v>0</v>
      </c>
      <c r="BH114" s="27">
        <f t="shared" ref="BH114" si="2108">PRODUCT(AJ114*100*1/AJ116)</f>
        <v>0</v>
      </c>
      <c r="BI114" s="27">
        <f t="shared" ref="BI114" si="2109">PRODUCT(AK114*100*1/AK116)</f>
        <v>2.6666666666666665</v>
      </c>
      <c r="BJ114" s="27">
        <f t="shared" ref="BJ114" si="2110">PRODUCT(AL114*100*1/AL116)</f>
        <v>0</v>
      </c>
      <c r="BK114" s="27">
        <f t="shared" ref="BK114" si="2111">PRODUCT(AM114*100*1/AM116)</f>
        <v>0</v>
      </c>
      <c r="BL114" s="27">
        <f t="shared" ref="BL114" si="2112">PRODUCT(AN114*100*1/AN116)</f>
        <v>0</v>
      </c>
      <c r="BM114" s="27">
        <f t="shared" ref="BM114" si="2113">PRODUCT(AO114*100*1/AO116)</f>
        <v>0</v>
      </c>
      <c r="BN114" s="24">
        <f t="shared" ref="BN114" si="2114">PRODUCT(AP114*100*1/AP116)</f>
        <v>0</v>
      </c>
      <c r="BO114" s="40">
        <f t="shared" ref="BO114" si="2115">PRODUCT(AQ114*100*1/AQ116)</f>
        <v>0</v>
      </c>
      <c r="BR114" s="1">
        <v>256</v>
      </c>
      <c r="BS114" s="27">
        <f t="shared" ref="BS114" si="2116">AU100+AU101+AU102+AU103+AU104+AU105+AU106+AU107+AU108+AU109+AU110+AU111+AU112+AU113+AU114</f>
        <v>100</v>
      </c>
      <c r="BT114" s="27">
        <f t="shared" ref="BT114" si="2117">AV100+AV101+AV102+AV103+AV104+AV105+AV106+AV107+AV108+AV109+AV110+AV111+AV112+AV113+AV114</f>
        <v>99.999999999999986</v>
      </c>
      <c r="BU114" s="27">
        <f t="shared" ref="BU114" si="2118">AW100+AW101+AW102+AW103+AW104+AW105+AW106+AW107+AW108+AW109+AW110+AW111+AW112+AW113+AW114</f>
        <v>100</v>
      </c>
      <c r="BV114" s="27">
        <f t="shared" ref="BV114" si="2119">AX100+AX101+AX102+AX103+AX104+AX105+AX106+AX107+AX108+AX109+AX110+AX111+AX112+AX113+AX114</f>
        <v>100.00000000000001</v>
      </c>
      <c r="BW114" s="27">
        <f t="shared" ref="BW114" si="2120">AY100+AY101+AY102+AY103+AY104+AY105+AY106+AY107+AY108+AY109+AY110+AY111+AY112+AY113+AY114</f>
        <v>100.00000000000001</v>
      </c>
      <c r="BX114" s="27">
        <f t="shared" ref="BX114" si="2121">AZ100+AZ101+AZ102+AZ103+AZ104+AZ105+AZ106+AZ107+AZ108+AZ109+AZ110+AZ111+AZ112+AZ113+AZ114</f>
        <v>100</v>
      </c>
      <c r="BY114" s="27">
        <f t="shared" ref="BY114" si="2122">BA100+BA101+BA102+BA103+BA104+BA105+BA106+BA107+BA108+BA109+BA110+BA111+BA112+BA113+BA114</f>
        <v>100</v>
      </c>
      <c r="BZ114" s="27">
        <f t="shared" ref="BZ114" si="2123">BB100+BB101+BB102+BB103+BB104+BB105+BB106+BB107+BB108+BB109+BB110+BB111+BB112+BB113+BB114</f>
        <v>100</v>
      </c>
      <c r="CA114" s="27">
        <f t="shared" ref="CA114" si="2124">BC100+BC101+BC102+BC103+BC104+BC105+BC106+BC107+BC108+BC109+BC110+BC111+BC112+BC113+BC114</f>
        <v>100</v>
      </c>
      <c r="CB114" s="27">
        <f t="shared" ref="CB114" si="2125">BD100+BD101+BD102+BD103+BD104+BD105+BD106+BD107+BD108+BD109+BD110+BD111+BD112+BD113+BD114</f>
        <v>100</v>
      </c>
      <c r="CC114" s="27">
        <f t="shared" ref="CC114" si="2126">BE100+BE101+BE102+BE103+BE104+BE105+BE106+BE107+BE108+BE109+BE110+BE111+BE112+BE113+BE114</f>
        <v>100</v>
      </c>
      <c r="CD114" s="27">
        <f t="shared" ref="CD114" si="2127">BF100+BF101+BF102+BF103+BF104+BF105+BF106+BF107+BF108+BF109+BF110+BF111+BF112+BF113+BF114</f>
        <v>99.999999999999986</v>
      </c>
      <c r="CE114" s="27">
        <f t="shared" ref="CE114" si="2128">BG100+BG101+BG102+BG103+BG104+BG105+BG106+BG107+BG108+BG109+BG110+BG111+BG112+BG113+BG114</f>
        <v>100</v>
      </c>
      <c r="CF114" s="27">
        <f t="shared" ref="CF114" si="2129">BH100+BH101+BH102+BH103+BH104+BH105+BH106+BH107+BH108+BH109+BH110+BH111+BH112+BH113+BH114</f>
        <v>99.999999999999986</v>
      </c>
      <c r="CG114" s="27">
        <f t="shared" ref="CG114" si="2130">BI100+BI101+BI102+BI103+BI104+BI105+BI106+BI107+BI108+BI109+BI110+BI111+BI112+BI113+BI114</f>
        <v>100</v>
      </c>
      <c r="CH114" s="27">
        <f t="shared" ref="CH114" si="2131">BJ100+BJ101+BJ102+BJ103+BJ104+BJ105+BJ106+BJ107+BJ108+BJ109+BJ110+BJ111+BJ112+BJ113+BJ114</f>
        <v>99.999999999999986</v>
      </c>
      <c r="CI114" s="27">
        <f t="shared" ref="CI114" si="2132">BK100+BK101+BK102+BK103+BK104+BK105+BK106+BK107+BK108+BK109+BK110+BK111+BK112+BK113+BK114</f>
        <v>99.999999999999986</v>
      </c>
      <c r="CJ114" s="27">
        <f t="shared" ref="CJ114" si="2133">BL100+BL101+BL102+BL103+BL104+BL105+BL106+BL107+BL108+BL109+BL110+BL111+BL112+BL113+BL114</f>
        <v>100</v>
      </c>
      <c r="CK114" s="27">
        <f t="shared" ref="CK114" si="2134">BM100+BM101+BM102+BM103+BM104+BM105+BM106+BM107+BM108+BM109+BM110+BM111+BM112+BM113+BM114</f>
        <v>100</v>
      </c>
      <c r="CL114" s="24">
        <f t="shared" ref="CL114" si="2135">BN100+BN101+BN102+BN103+BN104+BN105+BN106+BN107+BN108+BN109+BN110+BN111+BN112+BN113+BN114</f>
        <v>100</v>
      </c>
      <c r="CM114" s="40">
        <f t="shared" ref="CM114" si="2136">BO100+BO101+BO102+BO103+BO104+BO105+BO106+BO107+BO108+BO109+BO110+BO111+BO112+BO113+BO114</f>
        <v>100</v>
      </c>
      <c r="CN114" s="7"/>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row>
    <row r="115" spans="2:118" s="1" customFormat="1" x14ac:dyDescent="0.25">
      <c r="B115" s="1" t="s">
        <v>17</v>
      </c>
      <c r="C115" s="2">
        <v>0</v>
      </c>
      <c r="D115" s="2">
        <v>0</v>
      </c>
      <c r="E115" s="2">
        <v>37</v>
      </c>
      <c r="F115" s="2">
        <v>0</v>
      </c>
      <c r="G115" s="2">
        <v>20</v>
      </c>
      <c r="H115" s="2">
        <v>9</v>
      </c>
      <c r="I115" s="2">
        <v>2</v>
      </c>
      <c r="J115" s="2">
        <v>1</v>
      </c>
      <c r="K115" s="4">
        <v>0</v>
      </c>
      <c r="L115" s="3">
        <v>1</v>
      </c>
      <c r="M115" s="3">
        <v>1</v>
      </c>
      <c r="N115" s="3">
        <v>4</v>
      </c>
      <c r="O115" s="3">
        <v>0</v>
      </c>
      <c r="P115" s="3">
        <v>0</v>
      </c>
      <c r="Q115" s="3">
        <v>0</v>
      </c>
      <c r="R115" s="3">
        <v>0</v>
      </c>
      <c r="S115" s="1">
        <v>75</v>
      </c>
      <c r="V115" s="1">
        <v>512</v>
      </c>
      <c r="W115" s="3">
        <f>R100</f>
        <v>0</v>
      </c>
      <c r="X115" s="3">
        <f>R101</f>
        <v>0</v>
      </c>
      <c r="Y115" s="3">
        <f>R102</f>
        <v>0</v>
      </c>
      <c r="Z115" s="3">
        <f>R103</f>
        <v>0</v>
      </c>
      <c r="AA115" s="3">
        <f>R104</f>
        <v>0</v>
      </c>
      <c r="AB115" s="3">
        <f>R105</f>
        <v>0</v>
      </c>
      <c r="AC115" s="3">
        <f>R106</f>
        <v>0</v>
      </c>
      <c r="AD115" s="3">
        <f>R107</f>
        <v>0</v>
      </c>
      <c r="AE115" s="3">
        <f>R108</f>
        <v>0</v>
      </c>
      <c r="AF115" s="3">
        <f>R109</f>
        <v>0</v>
      </c>
      <c r="AG115" s="3">
        <f>R110</f>
        <v>0</v>
      </c>
      <c r="AH115" s="3">
        <f>R111</f>
        <v>0</v>
      </c>
      <c r="AI115" s="3">
        <f>R112</f>
        <v>0</v>
      </c>
      <c r="AJ115" s="3">
        <f>R113</f>
        <v>0</v>
      </c>
      <c r="AK115" s="3">
        <f>R114</f>
        <v>0</v>
      </c>
      <c r="AL115" s="3">
        <f>R115</f>
        <v>0</v>
      </c>
      <c r="AM115" s="3">
        <f>R116</f>
        <v>0</v>
      </c>
      <c r="AN115" s="3">
        <f>R117</f>
        <v>0</v>
      </c>
      <c r="AO115" s="3">
        <f>R118</f>
        <v>0</v>
      </c>
      <c r="AP115" s="1">
        <f>R119</f>
        <v>0</v>
      </c>
      <c r="AQ115" s="42">
        <f>R120</f>
        <v>0</v>
      </c>
      <c r="AT115" s="1">
        <v>512</v>
      </c>
      <c r="AU115" s="27">
        <f t="shared" ref="AU115" si="2137">PRODUCT(W115*100*1/W116)</f>
        <v>0</v>
      </c>
      <c r="AV115" s="27">
        <f t="shared" ref="AV115" si="2138">PRODUCT(X115*100*1/X116)</f>
        <v>0</v>
      </c>
      <c r="AW115" s="27">
        <f t="shared" ref="AW115" si="2139">PRODUCT(Y115*100*1/Y116)</f>
        <v>0</v>
      </c>
      <c r="AX115" s="27">
        <f t="shared" ref="AX115" si="2140">PRODUCT(Z115*100*1/Z116)</f>
        <v>0</v>
      </c>
      <c r="AY115" s="27">
        <f t="shared" ref="AY115" si="2141">PRODUCT(AA115*100*1/AA116)</f>
        <v>0</v>
      </c>
      <c r="AZ115" s="27">
        <f t="shared" ref="AZ115" si="2142">PRODUCT(AB115*100*1/AB116)</f>
        <v>0</v>
      </c>
      <c r="BA115" s="27">
        <f t="shared" ref="BA115" si="2143">PRODUCT(AC115*100*1/AC116)</f>
        <v>0</v>
      </c>
      <c r="BB115" s="27">
        <f t="shared" ref="BB115" si="2144">PRODUCT(AD115*100*1/AD116)</f>
        <v>0</v>
      </c>
      <c r="BC115" s="27">
        <f t="shared" ref="BC115" si="2145">PRODUCT(AE115*100*1/AE116)</f>
        <v>0</v>
      </c>
      <c r="BD115" s="27">
        <f t="shared" ref="BD115" si="2146">PRODUCT(AF115*100*1/AF116)</f>
        <v>0</v>
      </c>
      <c r="BE115" s="27">
        <f t="shared" ref="BE115" si="2147">PRODUCT(AG115*100*1/AG116)</f>
        <v>0</v>
      </c>
      <c r="BF115" s="27">
        <f t="shared" ref="BF115" si="2148">PRODUCT(AH115*100*1/AH116)</f>
        <v>0</v>
      </c>
      <c r="BG115" s="27">
        <f t="shared" ref="BG115" si="2149">PRODUCT(AI115*100*1/AI116)</f>
        <v>0</v>
      </c>
      <c r="BH115" s="27">
        <f t="shared" ref="BH115" si="2150">PRODUCT(AJ115*100*1/AJ116)</f>
        <v>0</v>
      </c>
      <c r="BI115" s="27">
        <f t="shared" ref="BI115" si="2151">PRODUCT(AK115*100*1/AK116)</f>
        <v>0</v>
      </c>
      <c r="BJ115" s="27">
        <f t="shared" ref="BJ115" si="2152">PRODUCT(AL115*100*1/AL116)</f>
        <v>0</v>
      </c>
      <c r="BK115" s="27">
        <f t="shared" ref="BK115" si="2153">PRODUCT(AM115*100*1/AM116)</f>
        <v>0</v>
      </c>
      <c r="BL115" s="27">
        <f t="shared" ref="BL115" si="2154">PRODUCT(AN115*100*1/AN116)</f>
        <v>0</v>
      </c>
      <c r="BM115" s="27">
        <f t="shared" ref="BM115" si="2155">PRODUCT(AO115*100*1/AO116)</f>
        <v>0</v>
      </c>
      <c r="BN115" s="24">
        <f t="shared" ref="BN115" si="2156">PRODUCT(AP115*100*1/AP116)</f>
        <v>0</v>
      </c>
      <c r="BO115" s="40">
        <f t="shared" ref="BO115" si="2157">PRODUCT(AQ115*100*1/AQ116)</f>
        <v>0</v>
      </c>
      <c r="BR115" s="1">
        <v>512</v>
      </c>
      <c r="BS115" s="27">
        <f t="shared" ref="BS115" si="2158">AU100+AU101+AU102+AU103+AU104+AU105+AU106+AU107+AU108+AU109+AU110+AU111+AU112+AU113+AU114+AU115</f>
        <v>100</v>
      </c>
      <c r="BT115" s="27">
        <f t="shared" ref="BT115" si="2159">AV100+AV101+AV102+AV103+AV104+AV105+AV106+AV107+AV108+AV109+AV110+AV111+AV112+AV113+AV114+AV115</f>
        <v>99.999999999999986</v>
      </c>
      <c r="BU115" s="27">
        <f t="shared" ref="BU115" si="2160">AW100+AW101+AW102+AW103+AW104+AW105+AW106+AW107+AW108+AW109+AW110+AW111+AW112+AW113+AW114+AW115</f>
        <v>100</v>
      </c>
      <c r="BV115" s="27">
        <f t="shared" ref="BV115" si="2161">AX100+AX101+AX102+AX103+AX104+AX105+AX106+AX107+AX108+AX109+AX110+AX111+AX112+AX113+AX114+AX115</f>
        <v>100.00000000000001</v>
      </c>
      <c r="BW115" s="27">
        <f t="shared" ref="BW115" si="2162">AY100+AY101+AY102+AY103+AY104+AY105+AY106+AY107+AY108+AY109+AY110+AY111+AY112+AY113+AY114+AY115</f>
        <v>100.00000000000001</v>
      </c>
      <c r="BX115" s="27">
        <f t="shared" ref="BX115" si="2163">AZ100+AZ101+AZ102+AZ103+AZ104+AZ105+AZ106+AZ107+AZ108+AZ109+AZ110+AZ111+AZ112+AZ113+AZ114+AZ115</f>
        <v>100</v>
      </c>
      <c r="BY115" s="27">
        <f t="shared" ref="BY115" si="2164">BA100+BA101+BA102+BA103+BA104+BA105+BA106+BA107+BA108+BA109+BA110+BA111+BA112+BA113+BA114+BA115</f>
        <v>100</v>
      </c>
      <c r="BZ115" s="27">
        <f t="shared" ref="BZ115" si="2165">BB100+BB101+BB102+BB103+BB104+BB105+BB106+BB107+BB108+BB109+BB110+BB111+BB112+BB113+BB114+BB115</f>
        <v>100</v>
      </c>
      <c r="CA115" s="27">
        <f t="shared" ref="CA115" si="2166">BC100+BC101+BC102+BC103+BC104+BC105+BC106+BC107+BC108+BC109+BC110+BC111+BC112+BC113+BC114+BC115</f>
        <v>100</v>
      </c>
      <c r="CB115" s="27">
        <f t="shared" ref="CB115" si="2167">BD100+BD101+BD102+BD103+BD104+BD105+BD106+BD107+BD108+BD109+BD110+BD111+BD112+BD113+BD114+BD115</f>
        <v>100</v>
      </c>
      <c r="CC115" s="27">
        <f t="shared" ref="CC115" si="2168">BE100+BE101+BE102+BE103+BE104+BE105+BE106+BE107+BE108+BE109+BE110+BE111+BE112+BE113+BE114+BE115</f>
        <v>100</v>
      </c>
      <c r="CD115" s="27">
        <f t="shared" ref="CD115" si="2169">BF100+BF101+BF102+BF103+BF104+BF105+BF106+BF107+BF108+BF109+BF110+BF111+BF112+BF113+BF114+BF115</f>
        <v>99.999999999999986</v>
      </c>
      <c r="CE115" s="27">
        <f t="shared" ref="CE115" si="2170">BG100+BG101+BG102+BG103+BG104+BG105+BG106+BG107+BG108+BG109+BG110+BG111+BG112+BG113+BG114+BG115</f>
        <v>100</v>
      </c>
      <c r="CF115" s="27">
        <f t="shared" ref="CF115" si="2171">BH100+BH101+BH102+BH103+BH104+BH105+BH106+BH107+BH108+BH109+BH110+BH111+BH112+BH113+BH114+BH115</f>
        <v>99.999999999999986</v>
      </c>
      <c r="CG115" s="27">
        <f t="shared" ref="CG115" si="2172">BI100+BI101+BI102+BI103+BI104+BI105+BI106+BI107+BI108+BI109+BI110+BI111+BI112+BI113+BI114+BI115</f>
        <v>100</v>
      </c>
      <c r="CH115" s="27">
        <f t="shared" ref="CH115" si="2173">BJ100+BJ101+BJ102+BJ103+BJ104+BJ105+BJ106+BJ107+BJ108+BJ109+BJ110+BJ111+BJ112+BJ113+BJ114+BJ115</f>
        <v>99.999999999999986</v>
      </c>
      <c r="CI115" s="27">
        <f t="shared" ref="CI115" si="2174">BK100+BK101+BK102+BK103+BK104+BK105+BK106+BK107+BK108+BK109+BK110+BK111+BK112+BK113+BK114+BK115</f>
        <v>99.999999999999986</v>
      </c>
      <c r="CJ115" s="27">
        <f t="shared" ref="CJ115" si="2175">BL100+BL101+BL102+BL103+BL104+BL105+BL106+BL107+BL108+BL109+BL110+BL111+BL112+BL113+BL114+BL115</f>
        <v>100</v>
      </c>
      <c r="CK115" s="27">
        <f t="shared" ref="CK115" si="2176">BM100+BM101+BM102+BM103+BM104+BM105+BM106+BM107+BM108+BM109+BM110+BM111+BM112+BM113+BM114+BM115</f>
        <v>100</v>
      </c>
      <c r="CL115" s="24">
        <f t="shared" ref="CL115" si="2177">BN100+BN101+BN102+BN103+BN104+BN105+BN106+BN107+BN108+BN109+BN110+BN111+BN112+BN113+BN114+BN115</f>
        <v>100</v>
      </c>
      <c r="CM115" s="40">
        <f t="shared" ref="CM115" si="2178">BO100+BO101+BO102+BO103+BO104+BO105+BO106+BO107+BO108+BO109+BO110+BO111+BO112+BO113+BO114+BO115</f>
        <v>100</v>
      </c>
      <c r="CN115" s="7"/>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row>
    <row r="116" spans="2:118" s="1" customFormat="1" x14ac:dyDescent="0.25">
      <c r="B116" s="1" t="s">
        <v>18</v>
      </c>
      <c r="C116" s="2">
        <v>0</v>
      </c>
      <c r="D116" s="2">
        <v>45</v>
      </c>
      <c r="E116" s="2">
        <v>21</v>
      </c>
      <c r="F116" s="2">
        <v>4</v>
      </c>
      <c r="G116" s="2">
        <v>0</v>
      </c>
      <c r="H116" s="4">
        <v>3</v>
      </c>
      <c r="I116" s="3">
        <v>1</v>
      </c>
      <c r="J116" s="3">
        <v>1</v>
      </c>
      <c r="K116" s="3">
        <v>0</v>
      </c>
      <c r="L116" s="3">
        <v>0</v>
      </c>
      <c r="M116" s="3">
        <v>0</v>
      </c>
      <c r="N116" s="3">
        <v>0</v>
      </c>
      <c r="O116" s="3">
        <v>0</v>
      </c>
      <c r="P116" s="3">
        <v>0</v>
      </c>
      <c r="Q116" s="3">
        <v>0</v>
      </c>
      <c r="R116" s="3">
        <v>0</v>
      </c>
      <c r="S116" s="1">
        <v>75</v>
      </c>
      <c r="V116" s="1" t="s">
        <v>1</v>
      </c>
      <c r="W116" s="1">
        <f>S100</f>
        <v>75</v>
      </c>
      <c r="X116" s="1">
        <f>S101</f>
        <v>75</v>
      </c>
      <c r="Y116" s="1">
        <f>S102</f>
        <v>75</v>
      </c>
      <c r="Z116" s="1">
        <f>S103</f>
        <v>75</v>
      </c>
      <c r="AA116" s="1">
        <f>S104</f>
        <v>75</v>
      </c>
      <c r="AB116" s="1">
        <f>S105</f>
        <v>75</v>
      </c>
      <c r="AC116" s="1">
        <f>S106</f>
        <v>75</v>
      </c>
      <c r="AD116" s="1">
        <f>S107</f>
        <v>75</v>
      </c>
      <c r="AE116" s="1">
        <f>S108</f>
        <v>75</v>
      </c>
      <c r="AF116" s="1">
        <f>S109</f>
        <v>75</v>
      </c>
      <c r="AG116" s="1">
        <f>S110</f>
        <v>75</v>
      </c>
      <c r="AH116" s="1">
        <f>S111</f>
        <v>75</v>
      </c>
      <c r="AI116" s="1">
        <f>S112</f>
        <v>75</v>
      </c>
      <c r="AJ116" s="1">
        <f>S113</f>
        <v>26</v>
      </c>
      <c r="AK116" s="1">
        <f>S114</f>
        <v>75</v>
      </c>
      <c r="AL116" s="1">
        <f>S115</f>
        <v>75</v>
      </c>
      <c r="AM116" s="1">
        <f>S116</f>
        <v>75</v>
      </c>
      <c r="AN116" s="1">
        <f>S117</f>
        <v>75</v>
      </c>
      <c r="AO116" s="1">
        <f>S118</f>
        <v>75</v>
      </c>
      <c r="AP116" s="1">
        <f>S119</f>
        <v>75</v>
      </c>
      <c r="AQ116" s="1">
        <f>S120</f>
        <v>75</v>
      </c>
      <c r="AT116" s="1" t="s">
        <v>36</v>
      </c>
      <c r="AU116" s="24">
        <f t="shared" ref="AU116:BO116" si="2179">SUM(AU100:AU115)</f>
        <v>100</v>
      </c>
      <c r="AV116" s="24">
        <f t="shared" si="2179"/>
        <v>99.999999999999986</v>
      </c>
      <c r="AW116" s="24">
        <f t="shared" si="2179"/>
        <v>100</v>
      </c>
      <c r="AX116" s="24">
        <f t="shared" si="2179"/>
        <v>100.00000000000001</v>
      </c>
      <c r="AY116" s="24">
        <f t="shared" si="2179"/>
        <v>100.00000000000001</v>
      </c>
      <c r="AZ116" s="24">
        <f t="shared" si="2179"/>
        <v>100</v>
      </c>
      <c r="BA116" s="24">
        <f t="shared" si="2179"/>
        <v>100</v>
      </c>
      <c r="BB116" s="24">
        <f t="shared" si="2179"/>
        <v>100</v>
      </c>
      <c r="BC116" s="24">
        <f t="shared" si="2179"/>
        <v>100</v>
      </c>
      <c r="BD116" s="24">
        <f t="shared" si="2179"/>
        <v>100</v>
      </c>
      <c r="BE116" s="24">
        <f t="shared" si="2179"/>
        <v>100</v>
      </c>
      <c r="BF116" s="24">
        <f t="shared" si="2179"/>
        <v>99.999999999999986</v>
      </c>
      <c r="BG116" s="24">
        <f t="shared" si="2179"/>
        <v>100</v>
      </c>
      <c r="BH116" s="24">
        <f t="shared" si="2179"/>
        <v>99.999999999999986</v>
      </c>
      <c r="BI116" s="24">
        <f t="shared" si="2179"/>
        <v>100</v>
      </c>
      <c r="BJ116" s="24">
        <f t="shared" si="2179"/>
        <v>99.999999999999986</v>
      </c>
      <c r="BK116" s="24">
        <f t="shared" si="2179"/>
        <v>99.999999999999986</v>
      </c>
      <c r="BL116" s="24">
        <f t="shared" si="2179"/>
        <v>100</v>
      </c>
      <c r="BM116" s="24">
        <f t="shared" si="2179"/>
        <v>100</v>
      </c>
      <c r="BN116" s="24">
        <f t="shared" si="2179"/>
        <v>100</v>
      </c>
      <c r="BO116" s="24">
        <f t="shared" si="2179"/>
        <v>100</v>
      </c>
      <c r="BS116" s="24"/>
      <c r="BT116" s="24"/>
      <c r="BU116" s="24"/>
      <c r="BV116" s="24"/>
      <c r="BW116" s="24"/>
      <c r="BX116" s="24"/>
      <c r="BY116" s="24"/>
      <c r="BZ116" s="24"/>
      <c r="CA116" s="24"/>
      <c r="CB116" s="24"/>
      <c r="CC116" s="24"/>
      <c r="CD116" s="24"/>
      <c r="CE116" s="24"/>
      <c r="CF116" s="24"/>
      <c r="CG116" s="24"/>
      <c r="CH116" s="24"/>
      <c r="CI116" s="24"/>
      <c r="CJ116" s="24"/>
      <c r="CK116" s="24"/>
      <c r="CL116" s="24"/>
      <c r="CM116" s="24"/>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row>
    <row r="117" spans="2:118" s="1" customFormat="1" x14ac:dyDescent="0.25">
      <c r="B117" s="1" t="s">
        <v>19</v>
      </c>
      <c r="C117" s="2">
        <v>0</v>
      </c>
      <c r="D117" s="2">
        <v>64</v>
      </c>
      <c r="E117" s="2">
        <v>0</v>
      </c>
      <c r="F117" s="2">
        <v>5</v>
      </c>
      <c r="G117" s="2">
        <v>2</v>
      </c>
      <c r="H117" s="2">
        <v>3</v>
      </c>
      <c r="I117" s="4">
        <v>1</v>
      </c>
      <c r="J117" s="3">
        <v>0</v>
      </c>
      <c r="K117" s="3">
        <v>0</v>
      </c>
      <c r="L117" s="3">
        <v>0</v>
      </c>
      <c r="M117" s="3">
        <v>0</v>
      </c>
      <c r="N117" s="3">
        <v>0</v>
      </c>
      <c r="O117" s="3">
        <v>0</v>
      </c>
      <c r="P117" s="3">
        <v>0</v>
      </c>
      <c r="Q117" s="3">
        <v>0</v>
      </c>
      <c r="R117" s="3">
        <v>0</v>
      </c>
      <c r="S117" s="1">
        <v>75</v>
      </c>
      <c r="AU117" s="24"/>
      <c r="AV117" s="24"/>
      <c r="AW117" s="24"/>
      <c r="AX117" s="24"/>
      <c r="AY117" s="24"/>
      <c r="AZ117" s="24"/>
      <c r="BA117" s="24"/>
      <c r="BB117" s="24"/>
      <c r="BC117" s="24"/>
      <c r="BD117" s="24"/>
      <c r="BE117" s="24"/>
      <c r="BF117" s="24"/>
      <c r="BG117" s="24"/>
      <c r="BH117" s="24"/>
      <c r="BI117" s="24"/>
      <c r="BJ117" s="24"/>
      <c r="BK117" s="24"/>
      <c r="BL117" s="24"/>
      <c r="BM117" s="24"/>
      <c r="BN117" s="24"/>
      <c r="BO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row>
    <row r="118" spans="2:118" s="1" customFormat="1" x14ac:dyDescent="0.25">
      <c r="B118" s="1" t="s">
        <v>20</v>
      </c>
      <c r="C118" s="2">
        <v>0</v>
      </c>
      <c r="D118" s="2">
        <v>1</v>
      </c>
      <c r="E118" s="2">
        <v>13</v>
      </c>
      <c r="F118" s="2">
        <v>52</v>
      </c>
      <c r="G118" s="2">
        <v>3</v>
      </c>
      <c r="H118" s="3">
        <v>2</v>
      </c>
      <c r="I118" s="3">
        <v>4</v>
      </c>
      <c r="J118" s="3">
        <v>0</v>
      </c>
      <c r="K118" s="3">
        <v>0</v>
      </c>
      <c r="L118" s="3">
        <v>0</v>
      </c>
      <c r="M118" s="3">
        <v>0</v>
      </c>
      <c r="N118" s="3">
        <v>0</v>
      </c>
      <c r="O118" s="3">
        <v>0</v>
      </c>
      <c r="P118" s="3">
        <v>0</v>
      </c>
      <c r="Q118" s="3">
        <v>0</v>
      </c>
      <c r="R118" s="3">
        <v>0</v>
      </c>
      <c r="S118" s="1">
        <v>75</v>
      </c>
      <c r="AU118" s="24"/>
      <c r="AV118" s="24"/>
      <c r="AW118" s="24"/>
      <c r="AX118" s="24"/>
      <c r="AY118" s="24"/>
      <c r="AZ118" s="24"/>
      <c r="BA118" s="24"/>
      <c r="BB118" s="24"/>
      <c r="BC118" s="24"/>
      <c r="BD118" s="24"/>
      <c r="BE118" s="24"/>
      <c r="BF118" s="24"/>
      <c r="BG118" s="24"/>
      <c r="BH118" s="24"/>
      <c r="BI118" s="24"/>
      <c r="BJ118" s="24"/>
      <c r="BK118" s="24"/>
      <c r="BL118" s="24"/>
      <c r="BM118" s="24"/>
      <c r="BN118" s="24"/>
      <c r="BO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row>
    <row r="119" spans="2:118" s="1" customFormat="1" x14ac:dyDescent="0.25">
      <c r="B119" s="1" t="s">
        <v>21</v>
      </c>
      <c r="C119" s="1">
        <v>0</v>
      </c>
      <c r="D119" s="1">
        <v>0</v>
      </c>
      <c r="E119" s="1">
        <v>0</v>
      </c>
      <c r="F119" s="1">
        <v>0</v>
      </c>
      <c r="G119" s="1">
        <v>2</v>
      </c>
      <c r="H119" s="1">
        <v>10</v>
      </c>
      <c r="I119" s="1">
        <v>28</v>
      </c>
      <c r="J119" s="1">
        <v>12</v>
      </c>
      <c r="K119" s="1">
        <v>3</v>
      </c>
      <c r="L119" s="1">
        <v>4</v>
      </c>
      <c r="M119" s="1">
        <v>16</v>
      </c>
      <c r="N119" s="1">
        <v>0</v>
      </c>
      <c r="O119" s="1">
        <v>0</v>
      </c>
      <c r="P119" s="1">
        <v>0</v>
      </c>
      <c r="Q119" s="1">
        <v>0</v>
      </c>
      <c r="R119" s="1">
        <v>0</v>
      </c>
      <c r="S119" s="1">
        <v>75</v>
      </c>
      <c r="AU119" s="24"/>
      <c r="AV119" s="24"/>
      <c r="AW119" s="24"/>
      <c r="AX119" s="24"/>
      <c r="AY119" s="24"/>
      <c r="AZ119" s="24"/>
      <c r="BA119" s="24"/>
      <c r="BB119" s="24"/>
      <c r="BC119" s="24"/>
      <c r="BD119" s="24"/>
      <c r="BE119" s="24"/>
      <c r="BF119" s="24"/>
      <c r="BG119" s="24"/>
      <c r="BH119" s="24"/>
      <c r="BI119" s="24"/>
      <c r="BJ119" s="24"/>
      <c r="BK119" s="24"/>
      <c r="BL119" s="24"/>
      <c r="BM119" s="24"/>
      <c r="BN119" s="24"/>
      <c r="BO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row>
    <row r="120" spans="2:118" s="1" customFormat="1" x14ac:dyDescent="0.25">
      <c r="B120" s="1" t="s">
        <v>22</v>
      </c>
      <c r="C120" s="43">
        <v>0</v>
      </c>
      <c r="D120" s="43">
        <v>2</v>
      </c>
      <c r="E120" s="43">
        <v>0</v>
      </c>
      <c r="F120" s="43">
        <v>21</v>
      </c>
      <c r="G120" s="43">
        <v>38</v>
      </c>
      <c r="H120" s="43">
        <v>12</v>
      </c>
      <c r="I120" s="43">
        <v>2</v>
      </c>
      <c r="J120" s="41">
        <v>0</v>
      </c>
      <c r="K120" s="42">
        <v>0</v>
      </c>
      <c r="L120" s="42">
        <v>0</v>
      </c>
      <c r="M120" s="42">
        <v>0</v>
      </c>
      <c r="N120" s="42">
        <v>0</v>
      </c>
      <c r="O120" s="42">
        <v>0</v>
      </c>
      <c r="P120" s="42">
        <v>0</v>
      </c>
      <c r="Q120" s="42">
        <v>0</v>
      </c>
      <c r="R120" s="42">
        <v>0</v>
      </c>
      <c r="S120" s="1">
        <v>75</v>
      </c>
      <c r="AU120" s="24"/>
      <c r="AV120" s="24"/>
      <c r="AW120" s="24"/>
      <c r="AX120" s="24"/>
      <c r="AY120" s="24"/>
      <c r="AZ120" s="24"/>
      <c r="BA120" s="24"/>
      <c r="BB120" s="24"/>
      <c r="BC120" s="24"/>
      <c r="BD120" s="24"/>
      <c r="BE120" s="24"/>
      <c r="BF120" s="24"/>
      <c r="BG120" s="24"/>
      <c r="BH120" s="24"/>
      <c r="BI120" s="24"/>
      <c r="BJ120" s="24"/>
      <c r="BK120" s="24"/>
      <c r="BL120" s="24"/>
      <c r="BM120" s="24"/>
      <c r="BN120" s="24"/>
      <c r="BO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row>
    <row r="121" spans="2:118" s="1" customFormat="1" x14ac:dyDescent="0.25">
      <c r="B121" s="1" t="s">
        <v>73</v>
      </c>
      <c r="C121" s="1">
        <v>0</v>
      </c>
      <c r="D121" s="1">
        <v>0</v>
      </c>
      <c r="E121" s="1">
        <v>0</v>
      </c>
      <c r="F121" s="1">
        <v>0</v>
      </c>
      <c r="G121" s="1">
        <v>0</v>
      </c>
      <c r="H121" s="1">
        <v>1</v>
      </c>
      <c r="I121" s="1">
        <v>0</v>
      </c>
      <c r="J121" s="1">
        <v>8</v>
      </c>
      <c r="K121" s="1">
        <v>30</v>
      </c>
      <c r="L121" s="1">
        <v>34</v>
      </c>
      <c r="M121" s="1">
        <v>2</v>
      </c>
      <c r="N121" s="1">
        <v>0</v>
      </c>
      <c r="O121" s="1">
        <v>0</v>
      </c>
      <c r="P121" s="1">
        <v>0</v>
      </c>
      <c r="Q121" s="1">
        <v>0</v>
      </c>
      <c r="R121" s="1">
        <v>0</v>
      </c>
      <c r="S121" s="1">
        <v>75</v>
      </c>
      <c r="AU121" s="24"/>
      <c r="AV121" s="24"/>
      <c r="AW121" s="24"/>
      <c r="AX121" s="24"/>
      <c r="AY121" s="24"/>
      <c r="AZ121" s="24"/>
      <c r="BA121" s="24"/>
      <c r="BB121" s="24"/>
      <c r="BC121" s="24"/>
      <c r="BD121" s="24"/>
      <c r="BE121" s="24"/>
      <c r="BF121" s="24"/>
      <c r="BG121" s="24"/>
      <c r="BH121" s="24"/>
      <c r="BI121" s="24"/>
      <c r="BJ121" s="24"/>
      <c r="BK121" s="24"/>
      <c r="BL121" s="24"/>
      <c r="BM121" s="24"/>
      <c r="BN121" s="24"/>
      <c r="BO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row>
    <row r="122" spans="2:118" s="1" customFormat="1" x14ac:dyDescent="0.25">
      <c r="B122" s="1" t="s">
        <v>78</v>
      </c>
      <c r="C122" s="1">
        <v>0</v>
      </c>
      <c r="D122" s="1">
        <v>2</v>
      </c>
      <c r="E122" s="1">
        <v>0</v>
      </c>
      <c r="F122" s="1">
        <v>14</v>
      </c>
      <c r="G122" s="1">
        <v>13</v>
      </c>
      <c r="H122" s="1">
        <v>8</v>
      </c>
      <c r="I122" s="1">
        <v>7</v>
      </c>
      <c r="J122" s="1">
        <v>3</v>
      </c>
      <c r="K122" s="1">
        <v>4</v>
      </c>
      <c r="L122" s="1">
        <v>10</v>
      </c>
      <c r="M122" s="1">
        <v>12</v>
      </c>
      <c r="N122" s="1">
        <v>0</v>
      </c>
      <c r="O122" s="1">
        <v>0</v>
      </c>
      <c r="P122" s="1">
        <v>0</v>
      </c>
      <c r="Q122" s="1">
        <v>0</v>
      </c>
      <c r="R122" s="1">
        <v>0</v>
      </c>
      <c r="S122" s="1">
        <v>73</v>
      </c>
      <c r="AU122" s="24"/>
      <c r="AV122" s="24"/>
      <c r="AW122" s="24"/>
      <c r="AX122" s="24"/>
      <c r="AY122" s="24"/>
      <c r="AZ122" s="24"/>
      <c r="BA122" s="24"/>
      <c r="BB122" s="24"/>
      <c r="BC122" s="24"/>
      <c r="BD122" s="24"/>
      <c r="BE122" s="24"/>
      <c r="BF122" s="24"/>
      <c r="BG122" s="24"/>
      <c r="BH122" s="24"/>
      <c r="BI122" s="24"/>
      <c r="BJ122" s="24"/>
      <c r="BK122" s="24"/>
      <c r="BL122" s="24"/>
      <c r="BM122" s="24"/>
      <c r="BN122" s="24"/>
      <c r="BO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row>
    <row r="123" spans="2:118" s="1" customFormat="1" x14ac:dyDescent="0.25">
      <c r="B123" s="1" t="s">
        <v>79</v>
      </c>
      <c r="C123" s="1">
        <v>0</v>
      </c>
      <c r="D123" s="1">
        <v>0</v>
      </c>
      <c r="E123" s="1">
        <v>0</v>
      </c>
      <c r="F123" s="1">
        <v>71</v>
      </c>
      <c r="G123" s="1">
        <v>0</v>
      </c>
      <c r="H123" s="1">
        <v>3</v>
      </c>
      <c r="I123" s="1">
        <v>0</v>
      </c>
      <c r="J123" s="1">
        <v>0</v>
      </c>
      <c r="K123" s="1">
        <v>0</v>
      </c>
      <c r="L123" s="1">
        <v>0</v>
      </c>
      <c r="M123" s="1">
        <v>0</v>
      </c>
      <c r="N123" s="1">
        <v>0</v>
      </c>
      <c r="O123" s="1">
        <v>0</v>
      </c>
      <c r="P123" s="1">
        <v>0</v>
      </c>
      <c r="Q123" s="1">
        <v>0</v>
      </c>
      <c r="R123" s="1">
        <v>0</v>
      </c>
      <c r="S123" s="1">
        <v>74</v>
      </c>
    </row>
    <row r="124" spans="2:118" s="1" customFormat="1" x14ac:dyDescent="0.25"/>
    <row r="125" spans="2:118" s="1" customFormat="1" x14ac:dyDescent="0.25"/>
    <row r="126" spans="2:118" s="1" customFormat="1" x14ac:dyDescent="0.25"/>
    <row r="127" spans="2:118" s="1" customFormat="1" x14ac:dyDescent="0.25"/>
    <row r="128" spans="2:118" s="1" customFormat="1" x14ac:dyDescent="0.25"/>
    <row r="129" spans="1:118" s="1" customFormat="1" x14ac:dyDescent="0.25">
      <c r="V129" s="1" t="str">
        <f>A130</f>
        <v>Proteus mirabilis</v>
      </c>
      <c r="AT129" s="1" t="str">
        <f>A130</f>
        <v>Proteus mirabilis</v>
      </c>
      <c r="BR129" s="1" t="str">
        <f>A130</f>
        <v>Proteus mirabilis</v>
      </c>
    </row>
    <row r="130" spans="1:118" s="1" customFormat="1" ht="18.75" x14ac:dyDescent="0.25">
      <c r="A130" s="1" t="s">
        <v>72</v>
      </c>
      <c r="B130" s="1" t="s">
        <v>0</v>
      </c>
      <c r="C130" s="1">
        <v>1.5625E-2</v>
      </c>
      <c r="D130" s="1">
        <v>3.125E-2</v>
      </c>
      <c r="E130" s="1">
        <v>6.25E-2</v>
      </c>
      <c r="F130" s="1">
        <v>0.125</v>
      </c>
      <c r="G130" s="1">
        <v>0.25</v>
      </c>
      <c r="H130" s="1">
        <v>0.5</v>
      </c>
      <c r="I130" s="1">
        <v>1</v>
      </c>
      <c r="J130" s="1">
        <v>2</v>
      </c>
      <c r="K130" s="1">
        <v>4</v>
      </c>
      <c r="L130" s="1">
        <v>8</v>
      </c>
      <c r="M130" s="1">
        <v>16</v>
      </c>
      <c r="N130" s="1">
        <v>32</v>
      </c>
      <c r="O130" s="1">
        <v>64</v>
      </c>
      <c r="P130" s="1">
        <v>128</v>
      </c>
      <c r="Q130" s="1">
        <v>256</v>
      </c>
      <c r="R130" s="1">
        <v>512</v>
      </c>
      <c r="S130" s="1" t="s">
        <v>1</v>
      </c>
      <c r="V130" s="1" t="s">
        <v>0</v>
      </c>
      <c r="W130" s="1" t="str">
        <f>B131</f>
        <v>Ampicillin</v>
      </c>
      <c r="X130" s="1" t="str">
        <f>B132</f>
        <v>Ampicillin/ Sulbactam</v>
      </c>
      <c r="Y130" s="1" t="str">
        <f>B133</f>
        <v>Piperacillin</v>
      </c>
      <c r="Z130" s="1" t="str">
        <f>B134</f>
        <v>Piperacillin/ Tazobactam</v>
      </c>
      <c r="AA130" s="1" t="str">
        <f>B135</f>
        <v>Aztreonam</v>
      </c>
      <c r="AB130" s="1" t="str">
        <f>B136</f>
        <v>Cefotaxim</v>
      </c>
      <c r="AC130" s="1" t="str">
        <f>B137</f>
        <v>Ceftazidim</v>
      </c>
      <c r="AD130" s="1" t="str">
        <f>B138</f>
        <v>Cefuroxim</v>
      </c>
      <c r="AE130" s="1" t="str">
        <f>B139</f>
        <v>Imipenem</v>
      </c>
      <c r="AF130" s="1" t="str">
        <f>B140</f>
        <v>Meropenem</v>
      </c>
      <c r="AG130" s="1" t="str">
        <f>B141</f>
        <v>Colistin</v>
      </c>
      <c r="AH130" s="1" t="str">
        <f>B142</f>
        <v>Amikacin</v>
      </c>
      <c r="AI130" s="1" t="str">
        <f>B143</f>
        <v>Gentamicin</v>
      </c>
      <c r="AJ130" s="1" t="str">
        <f>B144</f>
        <v>Tobramycin</v>
      </c>
      <c r="AK130" s="1" t="str">
        <f>B145</f>
        <v>Fosfomycin</v>
      </c>
      <c r="AL130" s="1" t="str">
        <f>B146</f>
        <v>Cotrimoxazol</v>
      </c>
      <c r="AM130" s="1" t="str">
        <f>B147</f>
        <v>Ciprofloxacin</v>
      </c>
      <c r="AN130" s="1" t="str">
        <f>B148</f>
        <v>Levofloxacin</v>
      </c>
      <c r="AO130" s="1" t="str">
        <f>B149</f>
        <v>Moxifloxacin</v>
      </c>
      <c r="AP130" s="1" t="str">
        <f>B150</f>
        <v>Doxycyclin</v>
      </c>
      <c r="AQ130" s="1" t="str">
        <f>B151</f>
        <v>Tigecyclin</v>
      </c>
      <c r="AU130" s="24" t="str">
        <f t="shared" ref="AU130" si="2180">W130</f>
        <v>Ampicillin</v>
      </c>
      <c r="AV130" s="24" t="str">
        <f t="shared" ref="AV130" si="2181">X130</f>
        <v>Ampicillin/ Sulbactam</v>
      </c>
      <c r="AW130" s="24" t="str">
        <f t="shared" ref="AW130" si="2182">Y130</f>
        <v>Piperacillin</v>
      </c>
      <c r="AX130" s="24" t="str">
        <f t="shared" ref="AX130" si="2183">Z130</f>
        <v>Piperacillin/ Tazobactam</v>
      </c>
      <c r="AY130" s="24" t="str">
        <f t="shared" ref="AY130" si="2184">AA130</f>
        <v>Aztreonam</v>
      </c>
      <c r="AZ130" s="24" t="str">
        <f t="shared" ref="AZ130" si="2185">AB130</f>
        <v>Cefotaxim</v>
      </c>
      <c r="BA130" s="24" t="str">
        <f t="shared" ref="BA130" si="2186">AC130</f>
        <v>Ceftazidim</v>
      </c>
      <c r="BB130" s="24" t="str">
        <f t="shared" ref="BB130" si="2187">AD130</f>
        <v>Cefuroxim</v>
      </c>
      <c r="BC130" s="24" t="str">
        <f t="shared" ref="BC130" si="2188">AE130</f>
        <v>Imipenem</v>
      </c>
      <c r="BD130" s="24" t="str">
        <f t="shared" ref="BD130" si="2189">AF130</f>
        <v>Meropenem</v>
      </c>
      <c r="BE130" s="24" t="str">
        <f t="shared" ref="BE130" si="2190">AG130</f>
        <v>Colistin</v>
      </c>
      <c r="BF130" s="24" t="str">
        <f t="shared" ref="BF130" si="2191">AH130</f>
        <v>Amikacin</v>
      </c>
      <c r="BG130" s="24" t="str">
        <f t="shared" ref="BG130" si="2192">AI130</f>
        <v>Gentamicin</v>
      </c>
      <c r="BH130" s="24" t="str">
        <f t="shared" ref="BH130" si="2193">AJ130</f>
        <v>Tobramycin</v>
      </c>
      <c r="BI130" s="24" t="str">
        <f t="shared" ref="BI130" si="2194">AK130</f>
        <v>Fosfomycin</v>
      </c>
      <c r="BJ130" s="24" t="str">
        <f t="shared" ref="BJ130" si="2195">AL130</f>
        <v>Cotrimoxazol</v>
      </c>
      <c r="BK130" s="24" t="str">
        <f t="shared" ref="BK130" si="2196">AM130</f>
        <v>Ciprofloxacin</v>
      </c>
      <c r="BL130" s="24" t="str">
        <f t="shared" ref="BL130" si="2197">AN130</f>
        <v>Levofloxacin</v>
      </c>
      <c r="BM130" s="24" t="str">
        <f t="shared" ref="BM130" si="2198">AO130</f>
        <v>Moxifloxacin</v>
      </c>
      <c r="BN130" s="24" t="str">
        <f t="shared" ref="BN130" si="2199">AP130</f>
        <v>Doxycyclin</v>
      </c>
      <c r="BO130" s="24" t="str">
        <f t="shared" ref="BO130" si="2200">AQ130</f>
        <v>Tigecyclin</v>
      </c>
      <c r="BR130" s="1" t="s">
        <v>0</v>
      </c>
      <c r="BS130" s="1" t="str">
        <f t="shared" ref="BS130" si="2201">W130</f>
        <v>Ampicillin</v>
      </c>
      <c r="BT130" s="1" t="str">
        <f t="shared" ref="BT130" si="2202">X130</f>
        <v>Ampicillin/ Sulbactam</v>
      </c>
      <c r="BU130" s="1" t="str">
        <f t="shared" ref="BU130" si="2203">Y130</f>
        <v>Piperacillin</v>
      </c>
      <c r="BV130" s="1" t="str">
        <f t="shared" ref="BV130" si="2204">Z130</f>
        <v>Piperacillin/ Tazobactam</v>
      </c>
      <c r="BW130" s="1" t="str">
        <f t="shared" ref="BW130" si="2205">AA130</f>
        <v>Aztreonam</v>
      </c>
      <c r="BX130" s="1" t="str">
        <f t="shared" ref="BX130" si="2206">AB130</f>
        <v>Cefotaxim</v>
      </c>
      <c r="BY130" s="1" t="str">
        <f t="shared" ref="BY130" si="2207">AC130</f>
        <v>Ceftazidim</v>
      </c>
      <c r="BZ130" s="1" t="str">
        <f t="shared" ref="BZ130" si="2208">AD130</f>
        <v>Cefuroxim</v>
      </c>
      <c r="CA130" s="1" t="str">
        <f t="shared" ref="CA130" si="2209">AE130</f>
        <v>Imipenem</v>
      </c>
      <c r="CB130" s="1" t="str">
        <f t="shared" ref="CB130" si="2210">AF130</f>
        <v>Meropenem</v>
      </c>
      <c r="CC130" s="1" t="str">
        <f t="shared" ref="CC130" si="2211">AG130</f>
        <v>Colistin</v>
      </c>
      <c r="CD130" s="1" t="str">
        <f t="shared" ref="CD130" si="2212">AH130</f>
        <v>Amikacin</v>
      </c>
      <c r="CE130" s="1" t="str">
        <f t="shared" ref="CE130" si="2213">AI130</f>
        <v>Gentamicin</v>
      </c>
      <c r="CF130" s="1" t="str">
        <f t="shared" ref="CF130" si="2214">AJ130</f>
        <v>Tobramycin</v>
      </c>
      <c r="CG130" s="1" t="str">
        <f t="shared" ref="CG130" si="2215">AK130</f>
        <v>Fosfomycin</v>
      </c>
      <c r="CH130" s="1" t="str">
        <f t="shared" ref="CH130" si="2216">AL130</f>
        <v>Cotrimoxazol</v>
      </c>
      <c r="CI130" s="1" t="str">
        <f t="shared" ref="CI130" si="2217">AM130</f>
        <v>Ciprofloxacin</v>
      </c>
      <c r="CJ130" s="1" t="str">
        <f t="shared" ref="CJ130" si="2218">AN130</f>
        <v>Levofloxacin</v>
      </c>
      <c r="CK130" s="1" t="str">
        <f t="shared" ref="CK130" si="2219">AO130</f>
        <v>Moxifloxacin</v>
      </c>
      <c r="CL130" s="1" t="str">
        <f t="shared" ref="CL130" si="2220">AP130</f>
        <v>Doxycyclin</v>
      </c>
      <c r="CM130" s="1" t="str">
        <f t="shared" ref="CM130" si="2221">AQ130</f>
        <v>Tigecyclin</v>
      </c>
      <c r="CQ130" s="10"/>
      <c r="CR130" s="11" t="s">
        <v>37</v>
      </c>
      <c r="CS130" s="11" t="s">
        <v>42</v>
      </c>
      <c r="CT130" s="11" t="s">
        <v>43</v>
      </c>
      <c r="CU130" s="11" t="s">
        <v>44</v>
      </c>
      <c r="CV130" s="11" t="s">
        <v>45</v>
      </c>
      <c r="CW130" s="11" t="s">
        <v>46</v>
      </c>
      <c r="CX130" s="11" t="s">
        <v>47</v>
      </c>
      <c r="CY130" s="11" t="s">
        <v>60</v>
      </c>
      <c r="CZ130" s="11" t="s">
        <v>48</v>
      </c>
      <c r="DA130" s="11" t="s">
        <v>49</v>
      </c>
      <c r="DB130" s="11" t="s">
        <v>50</v>
      </c>
      <c r="DC130" s="11" t="s">
        <v>51</v>
      </c>
      <c r="DD130" s="11" t="s">
        <v>52</v>
      </c>
      <c r="DE130" s="11" t="s">
        <v>53</v>
      </c>
      <c r="DF130" s="11" t="s">
        <v>54</v>
      </c>
      <c r="DG130" s="11" t="s">
        <v>55</v>
      </c>
      <c r="DH130" s="11" t="s">
        <v>56</v>
      </c>
      <c r="DI130" s="11" t="s">
        <v>57</v>
      </c>
      <c r="DJ130" s="11" t="s">
        <v>58</v>
      </c>
      <c r="DK130" s="11" t="s">
        <v>59</v>
      </c>
      <c r="DL130" s="11" t="s">
        <v>61</v>
      </c>
      <c r="DM130" s="9"/>
      <c r="DN130" s="9"/>
    </row>
    <row r="131" spans="1:118" s="1" customFormat="1" ht="18.75" x14ac:dyDescent="0.25">
      <c r="B131" s="1" t="s">
        <v>2</v>
      </c>
      <c r="C131" s="2">
        <v>0</v>
      </c>
      <c r="D131" s="2">
        <v>0</v>
      </c>
      <c r="E131" s="2">
        <v>0</v>
      </c>
      <c r="F131" s="2">
        <v>0</v>
      </c>
      <c r="G131" s="2">
        <v>0</v>
      </c>
      <c r="H131" s="2">
        <v>6</v>
      </c>
      <c r="I131" s="2">
        <v>4</v>
      </c>
      <c r="J131" s="2">
        <v>2</v>
      </c>
      <c r="K131" s="2">
        <v>1</v>
      </c>
      <c r="L131" s="2">
        <v>0</v>
      </c>
      <c r="M131" s="3">
        <v>0</v>
      </c>
      <c r="N131" s="3">
        <v>0</v>
      </c>
      <c r="O131" s="3">
        <v>5</v>
      </c>
      <c r="P131" s="3">
        <v>0</v>
      </c>
      <c r="Q131" s="3">
        <v>0</v>
      </c>
      <c r="R131" s="3">
        <v>0</v>
      </c>
      <c r="S131" s="1">
        <v>18</v>
      </c>
      <c r="V131" s="1">
        <v>1.5625E-2</v>
      </c>
      <c r="W131" s="2">
        <f>C131</f>
        <v>0</v>
      </c>
      <c r="X131" s="2">
        <f>C132</f>
        <v>0</v>
      </c>
      <c r="Y131" s="2">
        <f>C133</f>
        <v>0</v>
      </c>
      <c r="Z131" s="2">
        <f>C134</f>
        <v>0</v>
      </c>
      <c r="AA131" s="2">
        <f>C135</f>
        <v>0</v>
      </c>
      <c r="AB131" s="2">
        <f>C136</f>
        <v>0</v>
      </c>
      <c r="AC131" s="2">
        <f>C137</f>
        <v>0</v>
      </c>
      <c r="AD131" s="4">
        <f>C138</f>
        <v>0</v>
      </c>
      <c r="AE131" s="2">
        <f>C139</f>
        <v>0</v>
      </c>
      <c r="AF131" s="2">
        <f>C140</f>
        <v>0</v>
      </c>
      <c r="AG131" s="2">
        <f>C141</f>
        <v>0</v>
      </c>
      <c r="AH131" s="2">
        <f>C142</f>
        <v>0</v>
      </c>
      <c r="AI131" s="2">
        <f>C143</f>
        <v>0</v>
      </c>
      <c r="AJ131" s="2">
        <f>C144</f>
        <v>0</v>
      </c>
      <c r="AK131" s="2">
        <f>C145</f>
        <v>0</v>
      </c>
      <c r="AL131" s="2">
        <f>C146</f>
        <v>0</v>
      </c>
      <c r="AM131" s="2">
        <f>C147</f>
        <v>0</v>
      </c>
      <c r="AN131" s="2">
        <f>C148</f>
        <v>0</v>
      </c>
      <c r="AO131" s="2">
        <f>C149</f>
        <v>0</v>
      </c>
      <c r="AP131" s="1">
        <f>C150</f>
        <v>0</v>
      </c>
      <c r="AQ131" s="42">
        <f>C151</f>
        <v>0</v>
      </c>
      <c r="AT131" s="1">
        <v>1.4999999999999999E-2</v>
      </c>
      <c r="AU131" s="25">
        <f t="shared" ref="AU131" si="2222">PRODUCT(W131*100*1/W147)</f>
        <v>0</v>
      </c>
      <c r="AV131" s="25">
        <f t="shared" ref="AV131" si="2223">PRODUCT(X131*100*1/X147)</f>
        <v>0</v>
      </c>
      <c r="AW131" s="25">
        <f t="shared" ref="AW131" si="2224">PRODUCT(Y131*100*1/Y147)</f>
        <v>0</v>
      </c>
      <c r="AX131" s="25">
        <f t="shared" ref="AX131" si="2225">PRODUCT(Z131*100*1/Z147)</f>
        <v>0</v>
      </c>
      <c r="AY131" s="25">
        <f t="shared" ref="AY131" si="2226">PRODUCT(AA131*100*1/AA147)</f>
        <v>0</v>
      </c>
      <c r="AZ131" s="25">
        <f t="shared" ref="AZ131" si="2227">PRODUCT(AB131*100*1/AB147)</f>
        <v>0</v>
      </c>
      <c r="BA131" s="25">
        <f t="shared" ref="BA131" si="2228">PRODUCT(AC131*100*1/AC147)</f>
        <v>0</v>
      </c>
      <c r="BB131" s="26">
        <f t="shared" ref="BB131" si="2229">PRODUCT(AD131*100*1/AD147)</f>
        <v>0</v>
      </c>
      <c r="BC131" s="25">
        <f t="shared" ref="BC131" si="2230">PRODUCT(AE131*100*1/AE147)</f>
        <v>0</v>
      </c>
      <c r="BD131" s="25">
        <f t="shared" ref="BD131" si="2231">PRODUCT(AF131*100*1/AF147)</f>
        <v>0</v>
      </c>
      <c r="BE131" s="25">
        <f t="shared" ref="BE131" si="2232">PRODUCT(AG131*100*1/AG147)</f>
        <v>0</v>
      </c>
      <c r="BF131" s="25">
        <f t="shared" ref="BF131" si="2233">PRODUCT(AH131*100*1/AH147)</f>
        <v>0</v>
      </c>
      <c r="BG131" s="25">
        <f t="shared" ref="BG131" si="2234">PRODUCT(AI131*100*1/AI147)</f>
        <v>0</v>
      </c>
      <c r="BH131" s="25">
        <f t="shared" ref="BH131" si="2235">PRODUCT(AJ131*100*1/AJ147)</f>
        <v>0</v>
      </c>
      <c r="BI131" s="25">
        <f t="shared" ref="BI131" si="2236">PRODUCT(AK131*100*1/AK147)</f>
        <v>0</v>
      </c>
      <c r="BJ131" s="25">
        <f t="shared" ref="BJ131" si="2237">PRODUCT(AL131*100*1/AL147)</f>
        <v>0</v>
      </c>
      <c r="BK131" s="25">
        <f t="shared" ref="BK131" si="2238">PRODUCT(AM131*100*1/AM147)</f>
        <v>0</v>
      </c>
      <c r="BL131" s="25">
        <f t="shared" ref="BL131" si="2239">PRODUCT(AN131*100*1/AN147)</f>
        <v>0</v>
      </c>
      <c r="BM131" s="25">
        <f t="shared" ref="BM131" si="2240">PRODUCT(AO131*100*1/AO147)</f>
        <v>0</v>
      </c>
      <c r="BN131" s="24">
        <f t="shared" ref="BN131" si="2241">PRODUCT(AP131*100*1/AP147)</f>
        <v>0</v>
      </c>
      <c r="BO131" s="40">
        <f t="shared" ref="BO131" si="2242">PRODUCT(AQ131*100*1/AQ147)</f>
        <v>0</v>
      </c>
      <c r="BR131" s="1">
        <v>1.4999999999999999E-2</v>
      </c>
      <c r="BS131" s="25">
        <f t="shared" ref="BS131" si="2243">AU131</f>
        <v>0</v>
      </c>
      <c r="BT131" s="25">
        <f t="shared" ref="BT131" si="2244">AV131</f>
        <v>0</v>
      </c>
      <c r="BU131" s="25">
        <f t="shared" ref="BU131" si="2245">AW131</f>
        <v>0</v>
      </c>
      <c r="BV131" s="25">
        <f t="shared" ref="BV131" si="2246">AX131</f>
        <v>0</v>
      </c>
      <c r="BW131" s="25">
        <f t="shared" ref="BW131" si="2247">AY131</f>
        <v>0</v>
      </c>
      <c r="BX131" s="25">
        <f t="shared" ref="BX131" si="2248">AZ131</f>
        <v>0</v>
      </c>
      <c r="BY131" s="25">
        <f t="shared" ref="BY131" si="2249">BA131</f>
        <v>0</v>
      </c>
      <c r="BZ131" s="26">
        <f t="shared" ref="BZ131" si="2250">BB131</f>
        <v>0</v>
      </c>
      <c r="CA131" s="25">
        <f t="shared" ref="CA131" si="2251">BC131</f>
        <v>0</v>
      </c>
      <c r="CB131" s="25">
        <f t="shared" ref="CB131" si="2252">BD131</f>
        <v>0</v>
      </c>
      <c r="CC131" s="25">
        <f t="shared" ref="CC131" si="2253">BE131</f>
        <v>0</v>
      </c>
      <c r="CD131" s="25">
        <f t="shared" ref="CD131" si="2254">BF131</f>
        <v>0</v>
      </c>
      <c r="CE131" s="25">
        <f t="shared" ref="CE131" si="2255">BG131</f>
        <v>0</v>
      </c>
      <c r="CF131" s="25">
        <f t="shared" ref="CF131" si="2256">BH131</f>
        <v>0</v>
      </c>
      <c r="CG131" s="25">
        <f t="shared" ref="CG131" si="2257">BI131</f>
        <v>0</v>
      </c>
      <c r="CH131" s="25">
        <f t="shared" ref="CH131" si="2258">BJ131</f>
        <v>0</v>
      </c>
      <c r="CI131" s="25">
        <f t="shared" ref="CI131" si="2259">BK131</f>
        <v>0</v>
      </c>
      <c r="CJ131" s="25">
        <f t="shared" ref="CJ131" si="2260">BL131</f>
        <v>0</v>
      </c>
      <c r="CK131" s="25">
        <f t="shared" ref="CK131" si="2261">BM131</f>
        <v>0</v>
      </c>
      <c r="CL131" s="24">
        <f t="shared" ref="CL131" si="2262">BN131</f>
        <v>0</v>
      </c>
      <c r="CM131" s="40">
        <f t="shared" ref="CM131" si="2263">BO131</f>
        <v>0</v>
      </c>
      <c r="CN131" s="5"/>
      <c r="CQ131" s="11" t="s">
        <v>38</v>
      </c>
      <c r="CR131" s="15">
        <f>S131</f>
        <v>18</v>
      </c>
      <c r="CS131" s="15">
        <f>S132</f>
        <v>18</v>
      </c>
      <c r="CT131" s="15">
        <f>S133</f>
        <v>18</v>
      </c>
      <c r="CU131" s="15">
        <f>S134</f>
        <v>18</v>
      </c>
      <c r="CV131" s="15">
        <f>S135</f>
        <v>18</v>
      </c>
      <c r="CW131" s="15">
        <f>S136</f>
        <v>18</v>
      </c>
      <c r="CX131" s="15">
        <f>S137</f>
        <v>18</v>
      </c>
      <c r="CY131" s="15">
        <f>S138</f>
        <v>18</v>
      </c>
      <c r="CZ131" s="15">
        <f>S139</f>
        <v>18</v>
      </c>
      <c r="DA131" s="15">
        <f>S140</f>
        <v>18</v>
      </c>
      <c r="DB131" s="15">
        <f>S141</f>
        <v>18</v>
      </c>
      <c r="DC131" s="15">
        <f>S142</f>
        <v>18</v>
      </c>
      <c r="DD131" s="15">
        <f>S143</f>
        <v>18</v>
      </c>
      <c r="DE131" s="15">
        <f>S144</f>
        <v>6</v>
      </c>
      <c r="DF131" s="15">
        <f>S145</f>
        <v>18</v>
      </c>
      <c r="DG131" s="15">
        <f>S146</f>
        <v>18</v>
      </c>
      <c r="DH131" s="15">
        <f>S147</f>
        <v>18</v>
      </c>
      <c r="DI131" s="15">
        <f>S148</f>
        <v>18</v>
      </c>
      <c r="DJ131" s="15">
        <f>S149</f>
        <v>18</v>
      </c>
      <c r="DK131" s="15">
        <f>S150</f>
        <v>18</v>
      </c>
      <c r="DL131" s="15">
        <f>S151</f>
        <v>18</v>
      </c>
      <c r="DM131" s="9"/>
      <c r="DN131" s="9"/>
    </row>
    <row r="132" spans="1:118" s="1" customFormat="1" ht="18.75" x14ac:dyDescent="0.25">
      <c r="B132" s="1" t="s">
        <v>3</v>
      </c>
      <c r="C132" s="2">
        <v>0</v>
      </c>
      <c r="D132" s="2">
        <v>0</v>
      </c>
      <c r="E132" s="2">
        <v>0</v>
      </c>
      <c r="F132" s="2">
        <v>0</v>
      </c>
      <c r="G132" s="2">
        <v>0</v>
      </c>
      <c r="H132" s="2">
        <v>10</v>
      </c>
      <c r="I132" s="2">
        <v>3</v>
      </c>
      <c r="J132" s="2">
        <v>2</v>
      </c>
      <c r="K132" s="2">
        <v>0</v>
      </c>
      <c r="L132" s="2">
        <v>3</v>
      </c>
      <c r="M132" s="3">
        <v>0</v>
      </c>
      <c r="N132" s="3">
        <v>0</v>
      </c>
      <c r="O132" s="3">
        <v>0</v>
      </c>
      <c r="P132" s="3">
        <v>0</v>
      </c>
      <c r="Q132" s="3">
        <v>0</v>
      </c>
      <c r="R132" s="3">
        <v>0</v>
      </c>
      <c r="S132" s="1">
        <v>18</v>
      </c>
      <c r="V132" s="1">
        <v>3.125E-2</v>
      </c>
      <c r="W132" s="2">
        <f>D131</f>
        <v>0</v>
      </c>
      <c r="X132" s="2">
        <f>D132</f>
        <v>0</v>
      </c>
      <c r="Y132" s="2">
        <f>D133</f>
        <v>0</v>
      </c>
      <c r="Z132" s="2">
        <f>D134</f>
        <v>0</v>
      </c>
      <c r="AA132" s="2">
        <f>D135</f>
        <v>0</v>
      </c>
      <c r="AB132" s="2">
        <f>D136</f>
        <v>17</v>
      </c>
      <c r="AC132" s="2">
        <f>D137</f>
        <v>0</v>
      </c>
      <c r="AD132" s="4">
        <f>D138</f>
        <v>0</v>
      </c>
      <c r="AE132" s="2">
        <f>D139</f>
        <v>0</v>
      </c>
      <c r="AF132" s="2">
        <f>D140</f>
        <v>0</v>
      </c>
      <c r="AG132" s="2">
        <f>D141</f>
        <v>0</v>
      </c>
      <c r="AH132" s="2">
        <f>D142</f>
        <v>0</v>
      </c>
      <c r="AI132" s="2">
        <f>D143</f>
        <v>0</v>
      </c>
      <c r="AJ132" s="2">
        <f>D144</f>
        <v>0</v>
      </c>
      <c r="AK132" s="2">
        <f>D145</f>
        <v>0</v>
      </c>
      <c r="AL132" s="2">
        <f>D146</f>
        <v>0</v>
      </c>
      <c r="AM132" s="2">
        <f>D147</f>
        <v>8</v>
      </c>
      <c r="AN132" s="2">
        <f>D148</f>
        <v>15</v>
      </c>
      <c r="AO132" s="2">
        <f>D149</f>
        <v>0</v>
      </c>
      <c r="AP132" s="1">
        <f>D150</f>
        <v>0</v>
      </c>
      <c r="AQ132" s="42">
        <f>D151</f>
        <v>0</v>
      </c>
      <c r="AT132" s="1">
        <v>3.1E-2</v>
      </c>
      <c r="AU132" s="25">
        <f t="shared" ref="AU132" si="2264">PRODUCT(W132*100*1/W147)</f>
        <v>0</v>
      </c>
      <c r="AV132" s="25">
        <f t="shared" ref="AV132" si="2265">PRODUCT(X132*100*1/X147)</f>
        <v>0</v>
      </c>
      <c r="AW132" s="25">
        <f t="shared" ref="AW132" si="2266">PRODUCT(Y132*100*1/Y147)</f>
        <v>0</v>
      </c>
      <c r="AX132" s="25">
        <f t="shared" ref="AX132" si="2267">PRODUCT(Z132*100*1/Z147)</f>
        <v>0</v>
      </c>
      <c r="AY132" s="25">
        <f t="shared" ref="AY132" si="2268">PRODUCT(AA132*100*1/AA147)</f>
        <v>0</v>
      </c>
      <c r="AZ132" s="25">
        <f t="shared" ref="AZ132" si="2269">PRODUCT(AB132*100*1/AB147)</f>
        <v>94.444444444444443</v>
      </c>
      <c r="BA132" s="25">
        <f t="shared" ref="BA132" si="2270">PRODUCT(AC132*100*1/AC147)</f>
        <v>0</v>
      </c>
      <c r="BB132" s="26">
        <f t="shared" ref="BB132" si="2271">PRODUCT(AD132*100*1/AD147)</f>
        <v>0</v>
      </c>
      <c r="BC132" s="25">
        <f t="shared" ref="BC132" si="2272">PRODUCT(AE132*100*1/AE147)</f>
        <v>0</v>
      </c>
      <c r="BD132" s="25">
        <f t="shared" ref="BD132" si="2273">PRODUCT(AF132*100*1/AF147)</f>
        <v>0</v>
      </c>
      <c r="BE132" s="25">
        <f t="shared" ref="BE132" si="2274">PRODUCT(AG132*100*1/AG147)</f>
        <v>0</v>
      </c>
      <c r="BF132" s="25">
        <f t="shared" ref="BF132" si="2275">PRODUCT(AH132*100*1/AH147)</f>
        <v>0</v>
      </c>
      <c r="BG132" s="25">
        <f t="shared" ref="BG132" si="2276">PRODUCT(AI132*100*1/AI147)</f>
        <v>0</v>
      </c>
      <c r="BH132" s="25">
        <f t="shared" ref="BH132" si="2277">PRODUCT(AJ132*100*1/AJ147)</f>
        <v>0</v>
      </c>
      <c r="BI132" s="25">
        <f t="shared" ref="BI132" si="2278">PRODUCT(AK132*100*1/AK147)</f>
        <v>0</v>
      </c>
      <c r="BJ132" s="25">
        <f t="shared" ref="BJ132" si="2279">PRODUCT(AL132*100*1/AL147)</f>
        <v>0</v>
      </c>
      <c r="BK132" s="25">
        <f t="shared" ref="BK132" si="2280">PRODUCT(AM132*100*1/AM147)</f>
        <v>44.444444444444443</v>
      </c>
      <c r="BL132" s="25">
        <f t="shared" ref="BL132" si="2281">PRODUCT(AN132*100*1/AN147)</f>
        <v>83.333333333333329</v>
      </c>
      <c r="BM132" s="25">
        <f t="shared" ref="BM132" si="2282">PRODUCT(AO132*100*1/AO147)</f>
        <v>0</v>
      </c>
      <c r="BN132" s="24">
        <f t="shared" ref="BN132" si="2283">PRODUCT(AP132*100*1/AP147)</f>
        <v>0</v>
      </c>
      <c r="BO132" s="40">
        <f t="shared" ref="BO132" si="2284">PRODUCT(AQ132*100*1/AQ147)</f>
        <v>0</v>
      </c>
      <c r="BR132" s="1">
        <v>3.1E-2</v>
      </c>
      <c r="BS132" s="25">
        <f t="shared" ref="BS132" si="2285">AU131+AU132</f>
        <v>0</v>
      </c>
      <c r="BT132" s="25">
        <f t="shared" ref="BT132" si="2286">AV131+AV132</f>
        <v>0</v>
      </c>
      <c r="BU132" s="25">
        <f t="shared" ref="BU132" si="2287">AW131+AW132</f>
        <v>0</v>
      </c>
      <c r="BV132" s="25">
        <f t="shared" ref="BV132" si="2288">AX131+AX132</f>
        <v>0</v>
      </c>
      <c r="BW132" s="25">
        <f t="shared" ref="BW132" si="2289">AY131+AY132</f>
        <v>0</v>
      </c>
      <c r="BX132" s="25">
        <f t="shared" ref="BX132" si="2290">AZ131+AZ132</f>
        <v>94.444444444444443</v>
      </c>
      <c r="BY132" s="25">
        <f t="shared" ref="BY132" si="2291">BA131+BA132</f>
        <v>0</v>
      </c>
      <c r="BZ132" s="26">
        <f t="shared" ref="BZ132" si="2292">BB131+BB132</f>
        <v>0</v>
      </c>
      <c r="CA132" s="25">
        <f t="shared" ref="CA132" si="2293">BC131+BC132</f>
        <v>0</v>
      </c>
      <c r="CB132" s="25">
        <f t="shared" ref="CB132" si="2294">BD131+BD132</f>
        <v>0</v>
      </c>
      <c r="CC132" s="25">
        <f t="shared" ref="CC132" si="2295">BE131+BE132</f>
        <v>0</v>
      </c>
      <c r="CD132" s="25">
        <f t="shared" ref="CD132" si="2296">BF131+BF132</f>
        <v>0</v>
      </c>
      <c r="CE132" s="25">
        <f t="shared" ref="CE132" si="2297">BG131+BG132</f>
        <v>0</v>
      </c>
      <c r="CF132" s="25">
        <f t="shared" ref="CF132" si="2298">BH131+BH132</f>
        <v>0</v>
      </c>
      <c r="CG132" s="25">
        <f t="shared" ref="CG132" si="2299">BI131+BI132</f>
        <v>0</v>
      </c>
      <c r="CH132" s="25">
        <f t="shared" ref="CH132" si="2300">BJ131+BJ132</f>
        <v>0</v>
      </c>
      <c r="CI132" s="25">
        <f t="shared" ref="CI132" si="2301">BK131+BK132</f>
        <v>44.444444444444443</v>
      </c>
      <c r="CJ132" s="25">
        <f t="shared" ref="CJ132" si="2302">BL131+BL132</f>
        <v>83.333333333333329</v>
      </c>
      <c r="CK132" s="25">
        <f t="shared" ref="CK132" si="2303">BM131+BM132</f>
        <v>0</v>
      </c>
      <c r="CL132" s="24">
        <f t="shared" ref="CL132" si="2304">BN131+BN132</f>
        <v>0</v>
      </c>
      <c r="CM132" s="40">
        <f t="shared" ref="CM132" si="2305">BO131+BO132</f>
        <v>0</v>
      </c>
      <c r="CN132" s="5"/>
      <c r="CQ132" s="11" t="s">
        <v>39</v>
      </c>
      <c r="CR132" s="12">
        <f>BS140</f>
        <v>72.222222222222229</v>
      </c>
      <c r="CS132" s="12">
        <f>BT140</f>
        <v>100.00000000000001</v>
      </c>
      <c r="CT132" s="12">
        <f>BU140</f>
        <v>83.333333333333343</v>
      </c>
      <c r="CU132" s="12">
        <f>BV140</f>
        <v>100</v>
      </c>
      <c r="CV132" s="12">
        <f>BW137</f>
        <v>100</v>
      </c>
      <c r="CW132" s="12">
        <f>BX137</f>
        <v>100</v>
      </c>
      <c r="CX132" s="12">
        <f>BY137</f>
        <v>94.444444444444443</v>
      </c>
      <c r="CY132" s="12">
        <f>BZ140</f>
        <v>100.00000000000001</v>
      </c>
      <c r="CZ132" s="12">
        <f>CA138</f>
        <v>88.888888888888886</v>
      </c>
      <c r="DA132" s="12">
        <f>CB138</f>
        <v>100</v>
      </c>
      <c r="DB132" s="12">
        <f>CC138</f>
        <v>0</v>
      </c>
      <c r="DC132" s="12">
        <f>CD140</f>
        <v>100</v>
      </c>
      <c r="DD132" s="12">
        <f>CE138</f>
        <v>94.444444444444457</v>
      </c>
      <c r="DE132" s="12">
        <f>CF138</f>
        <v>100.00000000000001</v>
      </c>
      <c r="DF132" s="12">
        <f>CG142</f>
        <v>72.222222222222229</v>
      </c>
      <c r="DG132" s="12">
        <f>CH138</f>
        <v>66.666666666666671</v>
      </c>
      <c r="DH132" s="12">
        <f>CI135</f>
        <v>94.444444444444443</v>
      </c>
      <c r="DI132" s="12">
        <f>CJ136</f>
        <v>94.444444444444443</v>
      </c>
      <c r="DJ132" s="12">
        <f>CK135</f>
        <v>61.111111111111114</v>
      </c>
      <c r="DK132" s="12"/>
      <c r="DL132" s="12"/>
      <c r="DM132" s="9"/>
      <c r="DN132" s="9"/>
    </row>
    <row r="133" spans="1:118" s="1" customFormat="1" ht="18.75" x14ac:dyDescent="0.25">
      <c r="B133" s="1" t="s">
        <v>4</v>
      </c>
      <c r="C133" s="2">
        <v>0</v>
      </c>
      <c r="D133" s="2">
        <v>0</v>
      </c>
      <c r="E133" s="2">
        <v>0</v>
      </c>
      <c r="F133" s="2">
        <v>0</v>
      </c>
      <c r="G133" s="2">
        <v>11</v>
      </c>
      <c r="H133" s="2">
        <v>0</v>
      </c>
      <c r="I133" s="2">
        <v>3</v>
      </c>
      <c r="J133" s="2">
        <v>1</v>
      </c>
      <c r="K133" s="2">
        <v>0</v>
      </c>
      <c r="L133" s="2">
        <v>0</v>
      </c>
      <c r="M133" s="3">
        <v>1</v>
      </c>
      <c r="N133" s="3">
        <v>0</v>
      </c>
      <c r="O133" s="3">
        <v>1</v>
      </c>
      <c r="P133" s="3">
        <v>1</v>
      </c>
      <c r="Q133" s="3">
        <v>0</v>
      </c>
      <c r="R133" s="3">
        <v>0</v>
      </c>
      <c r="S133" s="1">
        <v>18</v>
      </c>
      <c r="V133" s="1">
        <v>6.25E-2</v>
      </c>
      <c r="W133" s="2">
        <f>E131</f>
        <v>0</v>
      </c>
      <c r="X133" s="2">
        <f>E132</f>
        <v>0</v>
      </c>
      <c r="Y133" s="2">
        <f>E133</f>
        <v>0</v>
      </c>
      <c r="Z133" s="2">
        <f>E134</f>
        <v>0</v>
      </c>
      <c r="AA133" s="2">
        <f>E135</f>
        <v>0</v>
      </c>
      <c r="AB133" s="2">
        <f>E136</f>
        <v>0</v>
      </c>
      <c r="AC133" s="2">
        <f>E137</f>
        <v>0</v>
      </c>
      <c r="AD133" s="4">
        <f>E138</f>
        <v>0</v>
      </c>
      <c r="AE133" s="2">
        <f>E139</f>
        <v>4</v>
      </c>
      <c r="AF133" s="2">
        <f>E140</f>
        <v>17</v>
      </c>
      <c r="AG133" s="2">
        <f>E141</f>
        <v>0</v>
      </c>
      <c r="AH133" s="2">
        <f>E142</f>
        <v>0</v>
      </c>
      <c r="AI133" s="2">
        <f>E143</f>
        <v>1</v>
      </c>
      <c r="AJ133" s="2">
        <f>E144</f>
        <v>3</v>
      </c>
      <c r="AK133" s="2">
        <f>E145</f>
        <v>0</v>
      </c>
      <c r="AL133" s="2">
        <f>E146</f>
        <v>10</v>
      </c>
      <c r="AM133" s="2">
        <f>E147</f>
        <v>8</v>
      </c>
      <c r="AN133" s="2">
        <f>E148</f>
        <v>0</v>
      </c>
      <c r="AO133" s="2">
        <f>E149</f>
        <v>0</v>
      </c>
      <c r="AP133" s="1">
        <f>E150</f>
        <v>0</v>
      </c>
      <c r="AQ133" s="42">
        <f>E151</f>
        <v>0</v>
      </c>
      <c r="AT133" s="1">
        <v>6.2E-2</v>
      </c>
      <c r="AU133" s="25">
        <f t="shared" ref="AU133" si="2306">PRODUCT(W133*100*1/W147)</f>
        <v>0</v>
      </c>
      <c r="AV133" s="25">
        <f t="shared" ref="AV133" si="2307">PRODUCT(X133*100*1/X147)</f>
        <v>0</v>
      </c>
      <c r="AW133" s="25">
        <f t="shared" ref="AW133" si="2308">PRODUCT(Y133*100*1/Y147)</f>
        <v>0</v>
      </c>
      <c r="AX133" s="25">
        <f t="shared" ref="AX133" si="2309">PRODUCT(Z133*100*1/Z147)</f>
        <v>0</v>
      </c>
      <c r="AY133" s="25">
        <f t="shared" ref="AY133" si="2310">PRODUCT(AA133*100*1/AA147)</f>
        <v>0</v>
      </c>
      <c r="AZ133" s="25">
        <f t="shared" ref="AZ133" si="2311">PRODUCT(AB133*100*1/AB147)</f>
        <v>0</v>
      </c>
      <c r="BA133" s="25">
        <f t="shared" ref="BA133" si="2312">PRODUCT(AC133*100*1/AC147)</f>
        <v>0</v>
      </c>
      <c r="BB133" s="26">
        <f t="shared" ref="BB133" si="2313">PRODUCT(AD133*100*1/AD147)</f>
        <v>0</v>
      </c>
      <c r="BC133" s="25">
        <f t="shared" ref="BC133" si="2314">PRODUCT(AE133*100*1/AE147)</f>
        <v>22.222222222222221</v>
      </c>
      <c r="BD133" s="25">
        <f t="shared" ref="BD133" si="2315">PRODUCT(AF133*100*1/AF147)</f>
        <v>94.444444444444443</v>
      </c>
      <c r="BE133" s="25">
        <f t="shared" ref="BE133" si="2316">PRODUCT(AG133*100*1/AG147)</f>
        <v>0</v>
      </c>
      <c r="BF133" s="25">
        <f t="shared" ref="BF133" si="2317">PRODUCT(AH133*100*1/AH147)</f>
        <v>0</v>
      </c>
      <c r="BG133" s="25">
        <f t="shared" ref="BG133" si="2318">PRODUCT(AI133*100*1/AI147)</f>
        <v>5.5555555555555554</v>
      </c>
      <c r="BH133" s="25">
        <f t="shared" ref="BH133" si="2319">PRODUCT(AJ133*100*1/AJ147)</f>
        <v>50</v>
      </c>
      <c r="BI133" s="25">
        <f t="shared" ref="BI133" si="2320">PRODUCT(AK133*100*1/AK147)</f>
        <v>0</v>
      </c>
      <c r="BJ133" s="25">
        <f t="shared" ref="BJ133" si="2321">PRODUCT(AL133*100*1/AL147)</f>
        <v>55.555555555555557</v>
      </c>
      <c r="BK133" s="25">
        <f t="shared" ref="BK133" si="2322">PRODUCT(AM133*100*1/AM147)</f>
        <v>44.444444444444443</v>
      </c>
      <c r="BL133" s="25">
        <f t="shared" ref="BL133" si="2323">PRODUCT(AN133*100*1/AN147)</f>
        <v>0</v>
      </c>
      <c r="BM133" s="25">
        <f t="shared" ref="BM133" si="2324">PRODUCT(AO133*100*1/AO147)</f>
        <v>0</v>
      </c>
      <c r="BN133" s="24">
        <f t="shared" ref="BN133" si="2325">PRODUCT(AP133*100*1/AP147)</f>
        <v>0</v>
      </c>
      <c r="BO133" s="40">
        <f t="shared" ref="BO133" si="2326">PRODUCT(AQ133*100*1/AQ147)</f>
        <v>0</v>
      </c>
      <c r="BR133" s="1">
        <v>6.2E-2</v>
      </c>
      <c r="BS133" s="25">
        <f t="shared" ref="BS133" si="2327">AU131+AU132+AU133</f>
        <v>0</v>
      </c>
      <c r="BT133" s="25">
        <f t="shared" ref="BT133" si="2328">AV131+AV132+AV133</f>
        <v>0</v>
      </c>
      <c r="BU133" s="25">
        <f t="shared" ref="BU133" si="2329">AW131+AW132+AW133</f>
        <v>0</v>
      </c>
      <c r="BV133" s="25">
        <f t="shared" ref="BV133" si="2330">AX131+AX132+AX133</f>
        <v>0</v>
      </c>
      <c r="BW133" s="25">
        <f t="shared" ref="BW133" si="2331">AY131+AY132+AY133</f>
        <v>0</v>
      </c>
      <c r="BX133" s="25">
        <f t="shared" ref="BX133" si="2332">AZ131+AZ132+AZ133</f>
        <v>94.444444444444443</v>
      </c>
      <c r="BY133" s="25">
        <f t="shared" ref="BY133" si="2333">BA131+BA132+BA133</f>
        <v>0</v>
      </c>
      <c r="BZ133" s="26">
        <f t="shared" ref="BZ133" si="2334">BB131+BB132+BB133</f>
        <v>0</v>
      </c>
      <c r="CA133" s="25">
        <f t="shared" ref="CA133" si="2335">BC131+BC132+BC133</f>
        <v>22.222222222222221</v>
      </c>
      <c r="CB133" s="25">
        <f t="shared" ref="CB133" si="2336">BD131+BD132+BD133</f>
        <v>94.444444444444443</v>
      </c>
      <c r="CC133" s="25">
        <f t="shared" ref="CC133" si="2337">BE131+BE132+BE133</f>
        <v>0</v>
      </c>
      <c r="CD133" s="25">
        <f t="shared" ref="CD133" si="2338">BF131+BF132+BF133</f>
        <v>0</v>
      </c>
      <c r="CE133" s="25">
        <f t="shared" ref="CE133" si="2339">BG131+BG132+BG133</f>
        <v>5.5555555555555554</v>
      </c>
      <c r="CF133" s="25">
        <f t="shared" ref="CF133" si="2340">BH131+BH132+BH133</f>
        <v>50</v>
      </c>
      <c r="CG133" s="25">
        <f t="shared" ref="CG133" si="2341">BI131+BI132+BI133</f>
        <v>0</v>
      </c>
      <c r="CH133" s="25">
        <f t="shared" ref="CH133" si="2342">BJ131+BJ132+BJ133</f>
        <v>55.555555555555557</v>
      </c>
      <c r="CI133" s="25">
        <f t="shared" ref="CI133" si="2343">BK131+BK132+BK133</f>
        <v>88.888888888888886</v>
      </c>
      <c r="CJ133" s="25">
        <f t="shared" ref="CJ133" si="2344">BL131+BL132+BL133</f>
        <v>83.333333333333329</v>
      </c>
      <c r="CK133" s="25">
        <f t="shared" ref="CK133" si="2345">BM131+BM132+BM133</f>
        <v>0</v>
      </c>
      <c r="CL133" s="24">
        <f t="shared" ref="CL133" si="2346">BN131+BN132+BN133</f>
        <v>0</v>
      </c>
      <c r="CM133" s="40">
        <f t="shared" ref="CM133" si="2347">BO131+BO132+BO133</f>
        <v>0</v>
      </c>
      <c r="CN133" s="5"/>
      <c r="CQ133" s="11" t="s">
        <v>40</v>
      </c>
      <c r="CR133" s="12"/>
      <c r="CS133" s="12"/>
      <c r="CT133" s="12"/>
      <c r="CU133" s="12"/>
      <c r="CV133" s="12">
        <f>BW139-BW137</f>
        <v>0</v>
      </c>
      <c r="CW133" s="12">
        <f>SUM(BX138,-BX137)</f>
        <v>0</v>
      </c>
      <c r="CX133" s="13">
        <f>SUM(BY138-BY137)</f>
        <v>0</v>
      </c>
      <c r="CY133" s="12"/>
      <c r="CZ133" s="12">
        <f>CA139-CA138</f>
        <v>11.111111111111114</v>
      </c>
      <c r="DA133" s="12">
        <f>CB140-CB138</f>
        <v>0</v>
      </c>
      <c r="DB133" s="12"/>
      <c r="DC133" s="12"/>
      <c r="DD133" s="12"/>
      <c r="DE133" s="12"/>
      <c r="DF133" s="12"/>
      <c r="DG133" s="12">
        <f>CH139-CH138</f>
        <v>5.5555555555555571</v>
      </c>
      <c r="DH133" s="12">
        <f>CI136-CI135</f>
        <v>0</v>
      </c>
      <c r="DI133" s="12">
        <f>CJ137-CJ136</f>
        <v>5.5555555555555571</v>
      </c>
      <c r="DJ133" s="12"/>
      <c r="DK133" s="12"/>
      <c r="DL133" s="12"/>
      <c r="DM133" s="9"/>
      <c r="DN133" s="9"/>
    </row>
    <row r="134" spans="1:118" s="1" customFormat="1" ht="18.75" x14ac:dyDescent="0.25">
      <c r="B134" s="1" t="s">
        <v>5</v>
      </c>
      <c r="C134" s="2">
        <v>0</v>
      </c>
      <c r="D134" s="2">
        <v>0</v>
      </c>
      <c r="E134" s="2">
        <v>0</v>
      </c>
      <c r="F134" s="2">
        <v>0</v>
      </c>
      <c r="G134" s="2">
        <v>17</v>
      </c>
      <c r="H134" s="2">
        <v>0</v>
      </c>
      <c r="I134" s="2">
        <v>0</v>
      </c>
      <c r="J134" s="2">
        <v>1</v>
      </c>
      <c r="K134" s="2">
        <v>0</v>
      </c>
      <c r="L134" s="2">
        <v>0</v>
      </c>
      <c r="M134" s="3">
        <v>0</v>
      </c>
      <c r="N134" s="3">
        <v>0</v>
      </c>
      <c r="O134" s="3">
        <v>0</v>
      </c>
      <c r="P134" s="3">
        <v>0</v>
      </c>
      <c r="Q134" s="3">
        <v>0</v>
      </c>
      <c r="R134" s="3">
        <v>0</v>
      </c>
      <c r="S134" s="1">
        <v>18</v>
      </c>
      <c r="V134" s="1">
        <v>0.125</v>
      </c>
      <c r="W134" s="2">
        <f>F131</f>
        <v>0</v>
      </c>
      <c r="X134" s="2">
        <f>F132</f>
        <v>0</v>
      </c>
      <c r="Y134" s="2">
        <f>F133</f>
        <v>0</v>
      </c>
      <c r="Z134" s="2">
        <f>F134</f>
        <v>0</v>
      </c>
      <c r="AA134" s="2">
        <f>F135</f>
        <v>16</v>
      </c>
      <c r="AB134" s="2">
        <f>F136</f>
        <v>0</v>
      </c>
      <c r="AC134" s="2">
        <f>F137</f>
        <v>17</v>
      </c>
      <c r="AD134" s="4">
        <f>F138</f>
        <v>0</v>
      </c>
      <c r="AE134" s="2">
        <f>F139</f>
        <v>0</v>
      </c>
      <c r="AF134" s="2">
        <f>F140</f>
        <v>0</v>
      </c>
      <c r="AG134" s="2">
        <f>F141</f>
        <v>0</v>
      </c>
      <c r="AH134" s="2">
        <f>F142</f>
        <v>0</v>
      </c>
      <c r="AI134" s="2">
        <f>F143</f>
        <v>0</v>
      </c>
      <c r="AJ134" s="2">
        <f>F144</f>
        <v>0</v>
      </c>
      <c r="AK134" s="2">
        <f>F145</f>
        <v>0</v>
      </c>
      <c r="AL134" s="2">
        <f>F146</f>
        <v>0</v>
      </c>
      <c r="AM134" s="2">
        <f>F147</f>
        <v>0</v>
      </c>
      <c r="AN134" s="2">
        <f>F148</f>
        <v>1</v>
      </c>
      <c r="AO134" s="2">
        <f>F149</f>
        <v>3</v>
      </c>
      <c r="AP134" s="1">
        <f>F150</f>
        <v>0</v>
      </c>
      <c r="AQ134" s="42">
        <f>F151</f>
        <v>0</v>
      </c>
      <c r="AT134" s="1">
        <v>0.125</v>
      </c>
      <c r="AU134" s="25">
        <f t="shared" ref="AU134" si="2348">PRODUCT(W134*100*1/W147)</f>
        <v>0</v>
      </c>
      <c r="AV134" s="25">
        <f t="shared" ref="AV134" si="2349">PRODUCT(X134*100*1/X147)</f>
        <v>0</v>
      </c>
      <c r="AW134" s="25">
        <f t="shared" ref="AW134" si="2350">PRODUCT(Y134*100*1/Y147)</f>
        <v>0</v>
      </c>
      <c r="AX134" s="25">
        <f t="shared" ref="AX134" si="2351">PRODUCT(Z134*100*1/Z147)</f>
        <v>0</v>
      </c>
      <c r="AY134" s="25">
        <f t="shared" ref="AY134" si="2352">PRODUCT(AA134*100*1/AA147)</f>
        <v>88.888888888888886</v>
      </c>
      <c r="AZ134" s="25">
        <f t="shared" ref="AZ134" si="2353">PRODUCT(AB134*100*1/AB147)</f>
        <v>0</v>
      </c>
      <c r="BA134" s="25">
        <f t="shared" ref="BA134" si="2354">PRODUCT(AC134*100*1/AC147)</f>
        <v>94.444444444444443</v>
      </c>
      <c r="BB134" s="26">
        <f t="shared" ref="BB134" si="2355">PRODUCT(AD134*100*1/AD147)</f>
        <v>0</v>
      </c>
      <c r="BC134" s="25">
        <f t="shared" ref="BC134" si="2356">PRODUCT(AE134*100*1/AE147)</f>
        <v>0</v>
      </c>
      <c r="BD134" s="25">
        <f t="shared" ref="BD134" si="2357">PRODUCT(AF134*100*1/AF147)</f>
        <v>0</v>
      </c>
      <c r="BE134" s="25">
        <f t="shared" ref="BE134" si="2358">PRODUCT(AG134*100*1/AG147)</f>
        <v>0</v>
      </c>
      <c r="BF134" s="25">
        <f t="shared" ref="BF134" si="2359">PRODUCT(AH134*100*1/AH147)</f>
        <v>0</v>
      </c>
      <c r="BG134" s="25">
        <f t="shared" ref="BG134" si="2360">PRODUCT(AI134*100*1/AI147)</f>
        <v>0</v>
      </c>
      <c r="BH134" s="25">
        <f t="shared" ref="BH134" si="2361">PRODUCT(AJ134*100*1/AJ147)</f>
        <v>0</v>
      </c>
      <c r="BI134" s="25">
        <f t="shared" ref="BI134" si="2362">PRODUCT(AK134*100*1/AK147)</f>
        <v>0</v>
      </c>
      <c r="BJ134" s="25">
        <f t="shared" ref="BJ134" si="2363">PRODUCT(AL134*100*1/AL147)</f>
        <v>0</v>
      </c>
      <c r="BK134" s="25">
        <f t="shared" ref="BK134" si="2364">PRODUCT(AM134*100*1/AM147)</f>
        <v>0</v>
      </c>
      <c r="BL134" s="25">
        <f t="shared" ref="BL134" si="2365">PRODUCT(AN134*100*1/AN147)</f>
        <v>5.5555555555555554</v>
      </c>
      <c r="BM134" s="25">
        <f t="shared" ref="BM134" si="2366">PRODUCT(AO134*100*1/AO147)</f>
        <v>16.666666666666668</v>
      </c>
      <c r="BN134" s="24">
        <f t="shared" ref="BN134" si="2367">PRODUCT(AP134*100*1/AP147)</f>
        <v>0</v>
      </c>
      <c r="BO134" s="40">
        <f t="shared" ref="BO134" si="2368">PRODUCT(AQ134*100*1/AQ147)</f>
        <v>0</v>
      </c>
      <c r="BR134" s="1">
        <v>0.125</v>
      </c>
      <c r="BS134" s="25">
        <f t="shared" ref="BS134" si="2369">AU131+AU132+AU133+AU134</f>
        <v>0</v>
      </c>
      <c r="BT134" s="25">
        <f t="shared" ref="BT134" si="2370">AV131+AV132+AV133+AV134</f>
        <v>0</v>
      </c>
      <c r="BU134" s="25">
        <f t="shared" ref="BU134" si="2371">AW131+AW132+AW133+AW134</f>
        <v>0</v>
      </c>
      <c r="BV134" s="25">
        <f t="shared" ref="BV134" si="2372">AX131+AX132+AX133+AX134</f>
        <v>0</v>
      </c>
      <c r="BW134" s="25">
        <f t="shared" ref="BW134" si="2373">AY131+AY132+AY133+AY134</f>
        <v>88.888888888888886</v>
      </c>
      <c r="BX134" s="25">
        <f t="shared" ref="BX134" si="2374">AZ131+AZ132+AZ133+AZ134</f>
        <v>94.444444444444443</v>
      </c>
      <c r="BY134" s="25">
        <f t="shared" ref="BY134" si="2375">BA131+BA132+BA133+BA134</f>
        <v>94.444444444444443</v>
      </c>
      <c r="BZ134" s="26">
        <f t="shared" ref="BZ134" si="2376">BB131+BB132+BB133+BB134</f>
        <v>0</v>
      </c>
      <c r="CA134" s="25">
        <f t="shared" ref="CA134" si="2377">BC131+BC132+BC133+BC134</f>
        <v>22.222222222222221</v>
      </c>
      <c r="CB134" s="25">
        <f t="shared" ref="CB134" si="2378">BD131+BD132+BD133+BD134</f>
        <v>94.444444444444443</v>
      </c>
      <c r="CC134" s="25">
        <f t="shared" ref="CC134" si="2379">BE131+BE132+BE133+BE134</f>
        <v>0</v>
      </c>
      <c r="CD134" s="25">
        <f t="shared" ref="CD134" si="2380">BF131+BF132+BF133+BF134</f>
        <v>0</v>
      </c>
      <c r="CE134" s="25">
        <f t="shared" ref="CE134" si="2381">BG131+BG132+BG133+BG134</f>
        <v>5.5555555555555554</v>
      </c>
      <c r="CF134" s="25">
        <f t="shared" ref="CF134" si="2382">BH131+BH132+BH133+BH134</f>
        <v>50</v>
      </c>
      <c r="CG134" s="25">
        <f t="shared" ref="CG134" si="2383">BI131+BI132+BI133+BI134</f>
        <v>0</v>
      </c>
      <c r="CH134" s="25">
        <f t="shared" ref="CH134" si="2384">BJ131+BJ132+BJ133+BJ134</f>
        <v>55.555555555555557</v>
      </c>
      <c r="CI134" s="25">
        <f t="shared" ref="CI134" si="2385">BK131+BK132+BK133+BK134</f>
        <v>88.888888888888886</v>
      </c>
      <c r="CJ134" s="25">
        <f t="shared" ref="CJ134" si="2386">BL131+BL132+BL133+BL134</f>
        <v>88.888888888888886</v>
      </c>
      <c r="CK134" s="25">
        <f t="shared" ref="CK134" si="2387">BM131+BM132+BM133+BM134</f>
        <v>16.666666666666668</v>
      </c>
      <c r="CL134" s="24">
        <f t="shared" ref="CL134" si="2388">BN131+BN132+BN133+BN134</f>
        <v>0</v>
      </c>
      <c r="CM134" s="40">
        <f t="shared" ref="CM134" si="2389">BO131+BO132+BO133+BO134</f>
        <v>0</v>
      </c>
      <c r="CN134" s="5"/>
      <c r="CQ134" s="11" t="s">
        <v>41</v>
      </c>
      <c r="CR134" s="12">
        <f>BS146-CR132</f>
        <v>27.777777777777771</v>
      </c>
      <c r="CS134" s="12">
        <f>BT146-CS132</f>
        <v>0</v>
      </c>
      <c r="CT134" s="12">
        <f>BU146-BU140</f>
        <v>16.666666666666671</v>
      </c>
      <c r="CU134" s="12">
        <f>BV146-BV140</f>
        <v>0</v>
      </c>
      <c r="CV134" s="12">
        <f>BW146-CV133-CV132</f>
        <v>0</v>
      </c>
      <c r="CW134" s="12">
        <f>BX146-BX138</f>
        <v>0</v>
      </c>
      <c r="CX134" s="12">
        <f>BY146-BY138</f>
        <v>5.5555555555555571</v>
      </c>
      <c r="CY134" s="12">
        <f>BZ146-BZ140</f>
        <v>0</v>
      </c>
      <c r="CZ134" s="12">
        <f>CA146-CA139</f>
        <v>0</v>
      </c>
      <c r="DA134" s="12">
        <f>CB146-CB140</f>
        <v>0</v>
      </c>
      <c r="DB134" s="12">
        <f>CC146-CC138</f>
        <v>100</v>
      </c>
      <c r="DC134" s="12">
        <f>CD146-CD140</f>
        <v>0</v>
      </c>
      <c r="DD134" s="12">
        <f>CE146-CE138</f>
        <v>5.5555555555555571</v>
      </c>
      <c r="DE134" s="12">
        <f>CF146-CF138</f>
        <v>0</v>
      </c>
      <c r="DF134" s="12">
        <f>CG146-CG142</f>
        <v>27.777777777777786</v>
      </c>
      <c r="DG134" s="12">
        <f>CH146-CH139</f>
        <v>27.777777777777771</v>
      </c>
      <c r="DH134" s="12">
        <f>CI146-CI136</f>
        <v>5.5555555555555571</v>
      </c>
      <c r="DI134" s="12">
        <f>CJ146-CJ137</f>
        <v>0</v>
      </c>
      <c r="DJ134" s="12">
        <f>CK146-CK135</f>
        <v>38.888888888888886</v>
      </c>
      <c r="DK134" s="12"/>
      <c r="DL134" s="12"/>
      <c r="DM134" s="9"/>
      <c r="DN134" s="9"/>
    </row>
    <row r="135" spans="1:118" s="1" customFormat="1" x14ac:dyDescent="0.25">
      <c r="B135" s="1" t="s">
        <v>6</v>
      </c>
      <c r="C135" s="2">
        <v>0</v>
      </c>
      <c r="D135" s="2">
        <v>0</v>
      </c>
      <c r="E135" s="2">
        <v>0</v>
      </c>
      <c r="F135" s="2">
        <v>16</v>
      </c>
      <c r="G135" s="2">
        <v>0</v>
      </c>
      <c r="H135" s="2">
        <v>1</v>
      </c>
      <c r="I135" s="2">
        <v>1</v>
      </c>
      <c r="J135" s="4">
        <v>0</v>
      </c>
      <c r="K135" s="4">
        <v>0</v>
      </c>
      <c r="L135" s="3">
        <v>0</v>
      </c>
      <c r="M135" s="3">
        <v>0</v>
      </c>
      <c r="N135" s="3">
        <v>0</v>
      </c>
      <c r="O135" s="3">
        <v>0</v>
      </c>
      <c r="P135" s="3">
        <v>0</v>
      </c>
      <c r="Q135" s="3">
        <v>0</v>
      </c>
      <c r="R135" s="3">
        <v>0</v>
      </c>
      <c r="S135" s="1">
        <v>18</v>
      </c>
      <c r="V135" s="1">
        <v>0.25</v>
      </c>
      <c r="W135" s="2">
        <f>G131</f>
        <v>0</v>
      </c>
      <c r="X135" s="2">
        <f>G132</f>
        <v>0</v>
      </c>
      <c r="Y135" s="2">
        <f>G133</f>
        <v>11</v>
      </c>
      <c r="Z135" s="2">
        <f>G134</f>
        <v>17</v>
      </c>
      <c r="AA135" s="2">
        <f>G135</f>
        <v>0</v>
      </c>
      <c r="AB135" s="2">
        <f>G136</f>
        <v>1</v>
      </c>
      <c r="AC135" s="2">
        <f>G137</f>
        <v>0</v>
      </c>
      <c r="AD135" s="4">
        <f>G138</f>
        <v>0</v>
      </c>
      <c r="AE135" s="2">
        <f>G139</f>
        <v>3</v>
      </c>
      <c r="AF135" s="2">
        <f>G140</f>
        <v>0</v>
      </c>
      <c r="AG135" s="2">
        <f>G141</f>
        <v>0</v>
      </c>
      <c r="AH135" s="2">
        <f>G142</f>
        <v>7</v>
      </c>
      <c r="AI135" s="2">
        <f>G143</f>
        <v>5</v>
      </c>
      <c r="AJ135" s="2">
        <f>G144</f>
        <v>2</v>
      </c>
      <c r="AK135" s="2">
        <f>G145</f>
        <v>0</v>
      </c>
      <c r="AL135" s="2">
        <f>G146</f>
        <v>2</v>
      </c>
      <c r="AM135" s="2">
        <f>G147</f>
        <v>1</v>
      </c>
      <c r="AN135" s="2">
        <f>G148</f>
        <v>0</v>
      </c>
      <c r="AO135" s="2">
        <f>G149</f>
        <v>8</v>
      </c>
      <c r="AP135" s="1">
        <f>G150</f>
        <v>0</v>
      </c>
      <c r="AQ135" s="42">
        <f>G151</f>
        <v>1</v>
      </c>
      <c r="AT135" s="1">
        <v>0.25</v>
      </c>
      <c r="AU135" s="25">
        <f t="shared" ref="AU135" si="2390">PRODUCT(W135*100*1/W147)</f>
        <v>0</v>
      </c>
      <c r="AV135" s="25">
        <f t="shared" ref="AV135" si="2391">PRODUCT(X135*100*1/X147)</f>
        <v>0</v>
      </c>
      <c r="AW135" s="25">
        <f t="shared" ref="AW135" si="2392">PRODUCT(Y135*100*1/Y147)</f>
        <v>61.111111111111114</v>
      </c>
      <c r="AX135" s="25">
        <f t="shared" ref="AX135" si="2393">PRODUCT(Z135*100*1/Z147)</f>
        <v>94.444444444444443</v>
      </c>
      <c r="AY135" s="25">
        <f t="shared" ref="AY135" si="2394">PRODUCT(AA135*100*1/AA147)</f>
        <v>0</v>
      </c>
      <c r="AZ135" s="25">
        <f t="shared" ref="AZ135" si="2395">PRODUCT(AB135*100*1/AB147)</f>
        <v>5.5555555555555554</v>
      </c>
      <c r="BA135" s="25">
        <f t="shared" ref="BA135" si="2396">PRODUCT(AC135*100*1/AC147)</f>
        <v>0</v>
      </c>
      <c r="BB135" s="26">
        <f t="shared" ref="BB135" si="2397">PRODUCT(AD135*100*1/AD147)</f>
        <v>0</v>
      </c>
      <c r="BC135" s="25">
        <f t="shared" ref="BC135" si="2398">PRODUCT(AE135*100*1/AE147)</f>
        <v>16.666666666666668</v>
      </c>
      <c r="BD135" s="25">
        <f t="shared" ref="BD135" si="2399">PRODUCT(AF135*100*1/AF147)</f>
        <v>0</v>
      </c>
      <c r="BE135" s="25">
        <f t="shared" ref="BE135" si="2400">PRODUCT(AG135*100*1/AG147)</f>
        <v>0</v>
      </c>
      <c r="BF135" s="25">
        <f t="shared" ref="BF135" si="2401">PRODUCT(AH135*100*1/AH147)</f>
        <v>38.888888888888886</v>
      </c>
      <c r="BG135" s="25">
        <f t="shared" ref="BG135" si="2402">PRODUCT(AI135*100*1/AI147)</f>
        <v>27.777777777777779</v>
      </c>
      <c r="BH135" s="25">
        <f t="shared" ref="BH135" si="2403">PRODUCT(AJ135*100*1/AJ147)</f>
        <v>33.333333333333336</v>
      </c>
      <c r="BI135" s="25">
        <f t="shared" ref="BI135" si="2404">PRODUCT(AK135*100*1/AK147)</f>
        <v>0</v>
      </c>
      <c r="BJ135" s="25">
        <f t="shared" ref="BJ135" si="2405">PRODUCT(AL135*100*1/AL147)</f>
        <v>11.111111111111111</v>
      </c>
      <c r="BK135" s="25">
        <f t="shared" ref="BK135" si="2406">PRODUCT(AM135*100*1/AM147)</f>
        <v>5.5555555555555554</v>
      </c>
      <c r="BL135" s="25">
        <f t="shared" ref="BL135" si="2407">PRODUCT(AN135*100*1/AN147)</f>
        <v>0</v>
      </c>
      <c r="BM135" s="25">
        <f t="shared" ref="BM135" si="2408">PRODUCT(AO135*100*1/AO147)</f>
        <v>44.444444444444443</v>
      </c>
      <c r="BN135" s="24">
        <f t="shared" ref="BN135" si="2409">PRODUCT(AP135*100*1/AP147)</f>
        <v>0</v>
      </c>
      <c r="BO135" s="40">
        <f t="shared" ref="BO135" si="2410">PRODUCT(AQ135*100*1/AQ147)</f>
        <v>5.5555555555555554</v>
      </c>
      <c r="BR135" s="1">
        <v>0.25</v>
      </c>
      <c r="BS135" s="25">
        <f t="shared" ref="BS135" si="2411">AU131+AU132+AU133+AU134+AU135</f>
        <v>0</v>
      </c>
      <c r="BT135" s="25">
        <f t="shared" ref="BT135" si="2412">AV131+AV132+AV133+AV134+AV135</f>
        <v>0</v>
      </c>
      <c r="BU135" s="25">
        <f t="shared" ref="BU135" si="2413">AW131+AW132+AW133+AW134+AW135</f>
        <v>61.111111111111114</v>
      </c>
      <c r="BV135" s="25">
        <f t="shared" ref="BV135" si="2414">AX131+AX132+AX133+AX134+AX135</f>
        <v>94.444444444444443</v>
      </c>
      <c r="BW135" s="25">
        <f t="shared" ref="BW135" si="2415">AY131+AY132+AY133+AY134+AY135</f>
        <v>88.888888888888886</v>
      </c>
      <c r="BX135" s="25">
        <f t="shared" ref="BX135" si="2416">AZ131+AZ132+AZ133+AZ134+AZ135</f>
        <v>100</v>
      </c>
      <c r="BY135" s="25">
        <f t="shared" ref="BY135" si="2417">BA131+BA132+BA133+BA134+BA135</f>
        <v>94.444444444444443</v>
      </c>
      <c r="BZ135" s="26">
        <f t="shared" ref="BZ135" si="2418">BB131+BB132+BB133+BB134+BB135</f>
        <v>0</v>
      </c>
      <c r="CA135" s="25">
        <f t="shared" ref="CA135" si="2419">BC131+BC132+BC133+BC134+BC135</f>
        <v>38.888888888888886</v>
      </c>
      <c r="CB135" s="25">
        <f t="shared" ref="CB135" si="2420">BD131+BD132+BD133+BD134+BD135</f>
        <v>94.444444444444443</v>
      </c>
      <c r="CC135" s="25">
        <f t="shared" ref="CC135" si="2421">BE131+BE132+BE133+BE134+BE135</f>
        <v>0</v>
      </c>
      <c r="CD135" s="25">
        <f t="shared" ref="CD135" si="2422">BF131+BF132+BF133+BF134+BF135</f>
        <v>38.888888888888886</v>
      </c>
      <c r="CE135" s="25">
        <f t="shared" ref="CE135" si="2423">BG131+BG132+BG133+BG134+BG135</f>
        <v>33.333333333333336</v>
      </c>
      <c r="CF135" s="25">
        <f t="shared" ref="CF135" si="2424">BH131+BH132+BH133+BH134+BH135</f>
        <v>83.333333333333343</v>
      </c>
      <c r="CG135" s="25">
        <f t="shared" ref="CG135" si="2425">BI131+BI132+BI133+BI134+BI135</f>
        <v>0</v>
      </c>
      <c r="CH135" s="25">
        <f t="shared" ref="CH135" si="2426">BJ131+BJ132+BJ133+BJ134+BJ135</f>
        <v>66.666666666666671</v>
      </c>
      <c r="CI135" s="25">
        <f t="shared" ref="CI135" si="2427">BK131+BK132+BK133+BK134+BK135</f>
        <v>94.444444444444443</v>
      </c>
      <c r="CJ135" s="25">
        <f t="shared" ref="CJ135" si="2428">BL131+BL132+BL133+BL134+BL135</f>
        <v>88.888888888888886</v>
      </c>
      <c r="CK135" s="25">
        <f t="shared" ref="CK135" si="2429">BM131+BM132+BM133+BM134+BM135</f>
        <v>61.111111111111114</v>
      </c>
      <c r="CL135" s="24">
        <f t="shared" ref="CL135" si="2430">BN131+BN132+BN133+BN134+BN135</f>
        <v>0</v>
      </c>
      <c r="CM135" s="40">
        <f t="shared" ref="CM135" si="2431">BO131+BO132+BO133+BO134+BO135</f>
        <v>5.5555555555555554</v>
      </c>
      <c r="CN135" s="5"/>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row>
    <row r="136" spans="1:118" s="1" customFormat="1" x14ac:dyDescent="0.25">
      <c r="B136" s="1" t="s">
        <v>7</v>
      </c>
      <c r="C136" s="2">
        <v>0</v>
      </c>
      <c r="D136" s="2">
        <v>17</v>
      </c>
      <c r="E136" s="2">
        <v>0</v>
      </c>
      <c r="F136" s="2">
        <v>0</v>
      </c>
      <c r="G136" s="2">
        <v>1</v>
      </c>
      <c r="H136" s="2">
        <v>0</v>
      </c>
      <c r="I136" s="2">
        <v>0</v>
      </c>
      <c r="J136" s="4">
        <v>0</v>
      </c>
      <c r="K136" s="3">
        <v>0</v>
      </c>
      <c r="L136" s="3">
        <v>0</v>
      </c>
      <c r="M136" s="3">
        <v>0</v>
      </c>
      <c r="N136" s="3">
        <v>0</v>
      </c>
      <c r="O136" s="3">
        <v>0</v>
      </c>
      <c r="P136" s="3">
        <v>0</v>
      </c>
      <c r="Q136" s="3">
        <v>0</v>
      </c>
      <c r="R136" s="3">
        <v>0</v>
      </c>
      <c r="S136" s="1">
        <v>18</v>
      </c>
      <c r="V136" s="1">
        <v>0.5</v>
      </c>
      <c r="W136" s="2">
        <f>H131</f>
        <v>6</v>
      </c>
      <c r="X136" s="2">
        <f>H132</f>
        <v>10</v>
      </c>
      <c r="Y136" s="2">
        <f>H133</f>
        <v>0</v>
      </c>
      <c r="Z136" s="2">
        <f>H134</f>
        <v>0</v>
      </c>
      <c r="AA136" s="2">
        <f>H135</f>
        <v>1</v>
      </c>
      <c r="AB136" s="2">
        <f>H136</f>
        <v>0</v>
      </c>
      <c r="AC136" s="2">
        <f>H137</f>
        <v>0</v>
      </c>
      <c r="AD136" s="4">
        <f>H138</f>
        <v>4</v>
      </c>
      <c r="AE136" s="2">
        <f>H139</f>
        <v>1</v>
      </c>
      <c r="AF136" s="2">
        <f>H140</f>
        <v>1</v>
      </c>
      <c r="AG136" s="2">
        <f>H141</f>
        <v>0</v>
      </c>
      <c r="AH136" s="2">
        <f>H142</f>
        <v>0</v>
      </c>
      <c r="AI136" s="2">
        <f>H143</f>
        <v>11</v>
      </c>
      <c r="AJ136" s="2">
        <f>H144</f>
        <v>0</v>
      </c>
      <c r="AK136" s="2">
        <f>H145</f>
        <v>5</v>
      </c>
      <c r="AL136" s="2">
        <f>H146</f>
        <v>0</v>
      </c>
      <c r="AM136" s="4">
        <f>H147</f>
        <v>0</v>
      </c>
      <c r="AN136" s="2">
        <f>H148</f>
        <v>1</v>
      </c>
      <c r="AO136" s="3">
        <f>H149</f>
        <v>5</v>
      </c>
      <c r="AP136" s="1">
        <f>H150</f>
        <v>0</v>
      </c>
      <c r="AQ136" s="42">
        <f>H151</f>
        <v>3</v>
      </c>
      <c r="AT136" s="1">
        <v>0.5</v>
      </c>
      <c r="AU136" s="25">
        <f t="shared" ref="AU136" si="2432">PRODUCT(W136*100*1/W147)</f>
        <v>33.333333333333336</v>
      </c>
      <c r="AV136" s="25">
        <f t="shared" ref="AV136" si="2433">PRODUCT(X136*100*1/X147)</f>
        <v>55.555555555555557</v>
      </c>
      <c r="AW136" s="25">
        <f t="shared" ref="AW136" si="2434">PRODUCT(Y136*100*1/Y147)</f>
        <v>0</v>
      </c>
      <c r="AX136" s="25">
        <f t="shared" ref="AX136" si="2435">PRODUCT(Z136*100*1/Z147)</f>
        <v>0</v>
      </c>
      <c r="AY136" s="25">
        <f t="shared" ref="AY136" si="2436">PRODUCT(AA136*100*1/AA147)</f>
        <v>5.5555555555555554</v>
      </c>
      <c r="AZ136" s="25">
        <f t="shared" ref="AZ136" si="2437">PRODUCT(AB136*100*1/AB147)</f>
        <v>0</v>
      </c>
      <c r="BA136" s="25">
        <f t="shared" ref="BA136" si="2438">PRODUCT(AC136*100*1/AC147)</f>
        <v>0</v>
      </c>
      <c r="BB136" s="26">
        <f t="shared" ref="BB136" si="2439">PRODUCT(AD136*100*1/AD147)</f>
        <v>22.222222222222221</v>
      </c>
      <c r="BC136" s="25">
        <f t="shared" ref="BC136" si="2440">PRODUCT(AE136*100*1/AE147)</f>
        <v>5.5555555555555554</v>
      </c>
      <c r="BD136" s="25">
        <f t="shared" ref="BD136" si="2441">PRODUCT(AF136*100*1/AF147)</f>
        <v>5.5555555555555554</v>
      </c>
      <c r="BE136" s="25">
        <f t="shared" ref="BE136" si="2442">PRODUCT(AG136*100*1/AG147)</f>
        <v>0</v>
      </c>
      <c r="BF136" s="25">
        <f t="shared" ref="BF136" si="2443">PRODUCT(AH136*100*1/AH147)</f>
        <v>0</v>
      </c>
      <c r="BG136" s="25">
        <f t="shared" ref="BG136" si="2444">PRODUCT(AI136*100*1/AI147)</f>
        <v>61.111111111111114</v>
      </c>
      <c r="BH136" s="25">
        <f t="shared" ref="BH136" si="2445">PRODUCT(AJ136*100*1/AJ147)</f>
        <v>0</v>
      </c>
      <c r="BI136" s="25">
        <f t="shared" ref="BI136" si="2446">PRODUCT(AK136*100*1/AK147)</f>
        <v>27.777777777777779</v>
      </c>
      <c r="BJ136" s="25">
        <f t="shared" ref="BJ136" si="2447">PRODUCT(AL136*100*1/AL147)</f>
        <v>0</v>
      </c>
      <c r="BK136" s="26">
        <f t="shared" ref="BK136" si="2448">PRODUCT(AM136*100*1/AM147)</f>
        <v>0</v>
      </c>
      <c r="BL136" s="25">
        <f t="shared" ref="BL136" si="2449">PRODUCT(AN136*100*1/AN147)</f>
        <v>5.5555555555555554</v>
      </c>
      <c r="BM136" s="27">
        <f t="shared" ref="BM136" si="2450">PRODUCT(AO136*100*1/AO147)</f>
        <v>27.777777777777779</v>
      </c>
      <c r="BN136" s="24">
        <f t="shared" ref="BN136" si="2451">PRODUCT(AP136*100*1/AP147)</f>
        <v>0</v>
      </c>
      <c r="BO136" s="40">
        <f t="shared" ref="BO136" si="2452">PRODUCT(AQ136*100*1/AQ147)</f>
        <v>16.666666666666668</v>
      </c>
      <c r="BR136" s="1">
        <v>0.5</v>
      </c>
      <c r="BS136" s="25">
        <f t="shared" ref="BS136" si="2453">AU131+AU132+AU133+AU134+AU135+AU136</f>
        <v>33.333333333333336</v>
      </c>
      <c r="BT136" s="25">
        <f t="shared" ref="BT136" si="2454">AV131+AV132+AV133+AV134+AV135+AV136</f>
        <v>55.555555555555557</v>
      </c>
      <c r="BU136" s="25">
        <f t="shared" ref="BU136" si="2455">AW131+AW132+AW133+AW134+AW135+AW136</f>
        <v>61.111111111111114</v>
      </c>
      <c r="BV136" s="25">
        <f t="shared" ref="BV136" si="2456">AX131+AX132+AX133+AX134+AX135+AX136</f>
        <v>94.444444444444443</v>
      </c>
      <c r="BW136" s="25">
        <f t="shared" ref="BW136" si="2457">AY131+AY132+AY133+AY134+AY135+AY136</f>
        <v>94.444444444444443</v>
      </c>
      <c r="BX136" s="25">
        <f t="shared" ref="BX136" si="2458">AZ131+AZ132+AZ133+AZ134+AZ135+AZ136</f>
        <v>100</v>
      </c>
      <c r="BY136" s="25">
        <f t="shared" ref="BY136" si="2459">BA131+BA132+BA133+BA134+BA135+BA136</f>
        <v>94.444444444444443</v>
      </c>
      <c r="BZ136" s="26">
        <f t="shared" ref="BZ136" si="2460">BB131+BB132+BB133+BB134+BB135+BB136</f>
        <v>22.222222222222221</v>
      </c>
      <c r="CA136" s="25">
        <f t="shared" ref="CA136" si="2461">BC131+BC132+BC133+BC134+BC135+BC136</f>
        <v>44.444444444444443</v>
      </c>
      <c r="CB136" s="25">
        <f t="shared" ref="CB136" si="2462">BD131+BD132+BD133+BD134+BD135+BD136</f>
        <v>100</v>
      </c>
      <c r="CC136" s="25">
        <f t="shared" ref="CC136" si="2463">BE131+BE132+BE133+BE134+BE135+BE136</f>
        <v>0</v>
      </c>
      <c r="CD136" s="25">
        <f t="shared" ref="CD136" si="2464">BF131+BF132+BF133+BF134+BF135+BF136</f>
        <v>38.888888888888886</v>
      </c>
      <c r="CE136" s="25">
        <f t="shared" ref="CE136" si="2465">BG131+BG132+BG133+BG134+BG135+BG136</f>
        <v>94.444444444444457</v>
      </c>
      <c r="CF136" s="25">
        <f t="shared" ref="CF136" si="2466">BH131+BH132+BH133+BH134+BH135+BH136</f>
        <v>83.333333333333343</v>
      </c>
      <c r="CG136" s="25">
        <f t="shared" ref="CG136" si="2467">BI131+BI132+BI133+BI134+BI135+BI136</f>
        <v>27.777777777777779</v>
      </c>
      <c r="CH136" s="25">
        <f t="shared" ref="CH136" si="2468">BJ131+BJ132+BJ133+BJ134+BJ135+BJ136</f>
        <v>66.666666666666671</v>
      </c>
      <c r="CI136" s="26">
        <f t="shared" ref="CI136" si="2469">BK131+BK132+BK133+BK134+BK135+BK136</f>
        <v>94.444444444444443</v>
      </c>
      <c r="CJ136" s="25">
        <f t="shared" ref="CJ136" si="2470">BL131+BL132+BL133+BL134+BL135+BL136</f>
        <v>94.444444444444443</v>
      </c>
      <c r="CK136" s="27">
        <f t="shared" ref="CK136" si="2471">BM131+BM132+BM133+BM134+BM135+BM136</f>
        <v>88.888888888888886</v>
      </c>
      <c r="CL136" s="24">
        <f t="shared" ref="CL136" si="2472">BN131+BN132+BN133+BN134+BN135+BN136</f>
        <v>0</v>
      </c>
      <c r="CM136" s="40">
        <f t="shared" ref="CM136" si="2473">BO131+BO132+BO133+BO134+BO135+BO136</f>
        <v>22.222222222222221</v>
      </c>
      <c r="CN136" s="5"/>
      <c r="CQ136" s="9"/>
      <c r="CR136" s="9" t="str">
        <f>A130</f>
        <v>Proteus mirabilis</v>
      </c>
      <c r="CS136" s="9"/>
      <c r="CT136" s="9"/>
      <c r="CU136" s="9"/>
      <c r="CV136" s="9"/>
      <c r="CW136" s="9"/>
      <c r="CX136" s="9"/>
      <c r="CY136" s="9"/>
      <c r="CZ136" s="9"/>
      <c r="DA136" s="9"/>
      <c r="DB136" s="9"/>
      <c r="DC136" s="9"/>
      <c r="DD136" s="9"/>
      <c r="DE136" s="9"/>
      <c r="DF136" s="9"/>
      <c r="DG136" s="9"/>
      <c r="DH136" s="9"/>
      <c r="DI136" s="9"/>
      <c r="DJ136" s="9"/>
      <c r="DK136" s="9"/>
      <c r="DL136" s="9"/>
      <c r="DM136" s="9"/>
      <c r="DN136" s="9"/>
    </row>
    <row r="137" spans="1:118" s="1" customFormat="1" x14ac:dyDescent="0.25">
      <c r="B137" s="1" t="s">
        <v>8</v>
      </c>
      <c r="C137" s="2">
        <v>0</v>
      </c>
      <c r="D137" s="2">
        <v>0</v>
      </c>
      <c r="E137" s="2">
        <v>0</v>
      </c>
      <c r="F137" s="2">
        <v>17</v>
      </c>
      <c r="G137" s="2">
        <v>0</v>
      </c>
      <c r="H137" s="2">
        <v>0</v>
      </c>
      <c r="I137" s="2">
        <v>0</v>
      </c>
      <c r="J137" s="4">
        <v>0</v>
      </c>
      <c r="K137" s="4">
        <v>1</v>
      </c>
      <c r="L137" s="3">
        <v>0</v>
      </c>
      <c r="M137" s="3">
        <v>0</v>
      </c>
      <c r="N137" s="3">
        <v>0</v>
      </c>
      <c r="O137" s="3">
        <v>0</v>
      </c>
      <c r="P137" s="3">
        <v>0</v>
      </c>
      <c r="Q137" s="3">
        <v>0</v>
      </c>
      <c r="R137" s="3">
        <v>0</v>
      </c>
      <c r="S137" s="1">
        <v>18</v>
      </c>
      <c r="V137" s="1">
        <v>1</v>
      </c>
      <c r="W137" s="2">
        <f>I131</f>
        <v>4</v>
      </c>
      <c r="X137" s="2">
        <f>I132</f>
        <v>3</v>
      </c>
      <c r="Y137" s="2">
        <f>I133</f>
        <v>3</v>
      </c>
      <c r="Z137" s="2">
        <f>I134</f>
        <v>0</v>
      </c>
      <c r="AA137" s="2">
        <f>I135</f>
        <v>1</v>
      </c>
      <c r="AB137" s="2">
        <f>I136</f>
        <v>0</v>
      </c>
      <c r="AC137" s="2">
        <f>I137</f>
        <v>0</v>
      </c>
      <c r="AD137" s="4">
        <f>I138</f>
        <v>11</v>
      </c>
      <c r="AE137" s="2">
        <f>I139</f>
        <v>2</v>
      </c>
      <c r="AF137" s="2">
        <f>I140</f>
        <v>0</v>
      </c>
      <c r="AG137" s="2">
        <f>I141</f>
        <v>0</v>
      </c>
      <c r="AH137" s="2">
        <f>I142</f>
        <v>9</v>
      </c>
      <c r="AI137" s="2">
        <f>I143</f>
        <v>0</v>
      </c>
      <c r="AJ137" s="2">
        <f>I144</f>
        <v>1</v>
      </c>
      <c r="AK137" s="2">
        <f>I145</f>
        <v>0</v>
      </c>
      <c r="AL137" s="2">
        <f>I146</f>
        <v>0</v>
      </c>
      <c r="AM137" s="3">
        <f>I147</f>
        <v>1</v>
      </c>
      <c r="AN137" s="4">
        <f>I148</f>
        <v>1</v>
      </c>
      <c r="AO137" s="3">
        <f>I149</f>
        <v>0</v>
      </c>
      <c r="AP137" s="1">
        <f>I150</f>
        <v>0</v>
      </c>
      <c r="AQ137" s="42">
        <f>I151</f>
        <v>7</v>
      </c>
      <c r="AT137" s="1">
        <v>1</v>
      </c>
      <c r="AU137" s="25">
        <f t="shared" ref="AU137" si="2474">PRODUCT(W137*100*1/W147)</f>
        <v>22.222222222222221</v>
      </c>
      <c r="AV137" s="25">
        <f t="shared" ref="AV137" si="2475">PRODUCT(X137*100*1/X147)</f>
        <v>16.666666666666668</v>
      </c>
      <c r="AW137" s="25">
        <f t="shared" ref="AW137" si="2476">PRODUCT(Y137*100*1/Y147)</f>
        <v>16.666666666666668</v>
      </c>
      <c r="AX137" s="25">
        <f t="shared" ref="AX137" si="2477">PRODUCT(Z137*100*1/Z147)</f>
        <v>0</v>
      </c>
      <c r="AY137" s="25">
        <f t="shared" ref="AY137" si="2478">PRODUCT(AA137*100*1/AA147)</f>
        <v>5.5555555555555554</v>
      </c>
      <c r="AZ137" s="25">
        <f t="shared" ref="AZ137" si="2479">PRODUCT(AB137*100*1/AB147)</f>
        <v>0</v>
      </c>
      <c r="BA137" s="25">
        <f t="shared" ref="BA137" si="2480">PRODUCT(AC137*100*1/AC147)</f>
        <v>0</v>
      </c>
      <c r="BB137" s="26">
        <f t="shared" ref="BB137" si="2481">PRODUCT(AD137*100*1/AD147)</f>
        <v>61.111111111111114</v>
      </c>
      <c r="BC137" s="25">
        <f t="shared" ref="BC137" si="2482">PRODUCT(AE137*100*1/AE147)</f>
        <v>11.111111111111111</v>
      </c>
      <c r="BD137" s="25">
        <f t="shared" ref="BD137" si="2483">PRODUCT(AF137*100*1/AF147)</f>
        <v>0</v>
      </c>
      <c r="BE137" s="25">
        <f t="shared" ref="BE137" si="2484">PRODUCT(AG137*100*1/AG147)</f>
        <v>0</v>
      </c>
      <c r="BF137" s="25">
        <f t="shared" ref="BF137" si="2485">PRODUCT(AH137*100*1/AH147)</f>
        <v>50</v>
      </c>
      <c r="BG137" s="25">
        <f t="shared" ref="BG137" si="2486">PRODUCT(AI137*100*1/AI147)</f>
        <v>0</v>
      </c>
      <c r="BH137" s="25">
        <f t="shared" ref="BH137" si="2487">PRODUCT(AJ137*100*1/AJ147)</f>
        <v>16.666666666666668</v>
      </c>
      <c r="BI137" s="25">
        <f t="shared" ref="BI137" si="2488">PRODUCT(AK137*100*1/AK147)</f>
        <v>0</v>
      </c>
      <c r="BJ137" s="25">
        <f t="shared" ref="BJ137" si="2489">PRODUCT(AL137*100*1/AL147)</f>
        <v>0</v>
      </c>
      <c r="BK137" s="27">
        <f t="shared" ref="BK137" si="2490">PRODUCT(AM137*100*1/AM147)</f>
        <v>5.5555555555555554</v>
      </c>
      <c r="BL137" s="26">
        <f t="shared" ref="BL137" si="2491">PRODUCT(AN137*100*1/AN147)</f>
        <v>5.5555555555555554</v>
      </c>
      <c r="BM137" s="27">
        <f t="shared" ref="BM137" si="2492">PRODUCT(AO137*100*1/AO147)</f>
        <v>0</v>
      </c>
      <c r="BN137" s="24">
        <f t="shared" ref="BN137" si="2493">PRODUCT(AP137*100*1/AP147)</f>
        <v>0</v>
      </c>
      <c r="BO137" s="40">
        <f t="shared" ref="BO137" si="2494">PRODUCT(AQ137*100*1/AQ147)</f>
        <v>38.888888888888886</v>
      </c>
      <c r="BR137" s="1">
        <v>1</v>
      </c>
      <c r="BS137" s="25">
        <f t="shared" ref="BS137" si="2495">AU131+AU132+AU133+AU134+AU135+AU136+AU137</f>
        <v>55.555555555555557</v>
      </c>
      <c r="BT137" s="25">
        <f t="shared" ref="BT137" si="2496">AV131+AV132+AV133+AV134+AV135+AV136+AV137</f>
        <v>72.222222222222229</v>
      </c>
      <c r="BU137" s="25">
        <f t="shared" ref="BU137" si="2497">AW131+AW132+AW133+AW134+AW135+AW136+AW137</f>
        <v>77.777777777777786</v>
      </c>
      <c r="BV137" s="25">
        <f t="shared" ref="BV137" si="2498">AX131+AX132+AX133+AX134+AX135+AX136+AX137</f>
        <v>94.444444444444443</v>
      </c>
      <c r="BW137" s="25">
        <f t="shared" ref="BW137" si="2499">AY131+AY132+AY133+AY134+AY135+AY136+AY137</f>
        <v>100</v>
      </c>
      <c r="BX137" s="25">
        <f t="shared" ref="BX137" si="2500">AZ131+AZ132+AZ133+AZ134+AZ135+AZ136+AZ137</f>
        <v>100</v>
      </c>
      <c r="BY137" s="25">
        <f t="shared" ref="BY137" si="2501">BA131+BA132+BA133+BA134+BA135+BA136+BA137</f>
        <v>94.444444444444443</v>
      </c>
      <c r="BZ137" s="26">
        <f t="shared" ref="BZ137" si="2502">BB131+BB132+BB133+BB134+BB135+BB136+BB137</f>
        <v>83.333333333333343</v>
      </c>
      <c r="CA137" s="25">
        <f t="shared" ref="CA137" si="2503">BC131+BC132+BC133+BC134+BC135+BC136+BC137</f>
        <v>55.555555555555557</v>
      </c>
      <c r="CB137" s="25">
        <f t="shared" ref="CB137" si="2504">BD131+BD132+BD133+BD134+BD135+BD136+BD137</f>
        <v>100</v>
      </c>
      <c r="CC137" s="25">
        <f t="shared" ref="CC137" si="2505">BE131+BE132+BE133+BE134+BE135+BE136+BE137</f>
        <v>0</v>
      </c>
      <c r="CD137" s="25">
        <f t="shared" ref="CD137" si="2506">BF131+BF132+BF133+BF134+BF135+BF136+BF137</f>
        <v>88.888888888888886</v>
      </c>
      <c r="CE137" s="25">
        <f t="shared" ref="CE137" si="2507">BG131+BG132+BG133+BG134+BG135+BG136+BG137</f>
        <v>94.444444444444457</v>
      </c>
      <c r="CF137" s="25">
        <f t="shared" ref="CF137" si="2508">BH131+BH132+BH133+BH134+BH135+BH136+BH137</f>
        <v>100.00000000000001</v>
      </c>
      <c r="CG137" s="25">
        <f t="shared" ref="CG137" si="2509">BI131+BI132+BI133+BI134+BI135+BI136+BI137</f>
        <v>27.777777777777779</v>
      </c>
      <c r="CH137" s="25">
        <f t="shared" ref="CH137" si="2510">BJ131+BJ132+BJ133+BJ134+BJ135+BJ136+BJ137</f>
        <v>66.666666666666671</v>
      </c>
      <c r="CI137" s="27">
        <f t="shared" ref="CI137" si="2511">BK131+BK132+BK133+BK134+BK135+BK136+BK137</f>
        <v>100</v>
      </c>
      <c r="CJ137" s="26">
        <f t="shared" ref="CJ137" si="2512">BL131+BL132+BL133+BL134+BL135+BL136+BL137</f>
        <v>100</v>
      </c>
      <c r="CK137" s="27">
        <f t="shared" ref="CK137" si="2513">BM131+BM132+BM133+BM134+BM135+BM136+BM137</f>
        <v>88.888888888888886</v>
      </c>
      <c r="CL137" s="24">
        <f t="shared" ref="CL137" si="2514">BN131+BN132+BN133+BN134+BN135+BN136+BN137</f>
        <v>0</v>
      </c>
      <c r="CM137" s="40">
        <f t="shared" ref="CM137" si="2515">BO131+BO132+BO133+BO134+BO135+BO136+BO137</f>
        <v>61.111111111111107</v>
      </c>
      <c r="CN137" s="5"/>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row>
    <row r="138" spans="1:118" s="1" customFormat="1" x14ac:dyDescent="0.25">
      <c r="B138" s="1" t="s">
        <v>9</v>
      </c>
      <c r="C138" s="4">
        <v>0</v>
      </c>
      <c r="D138" s="4">
        <v>0</v>
      </c>
      <c r="E138" s="4">
        <v>0</v>
      </c>
      <c r="F138" s="4">
        <v>0</v>
      </c>
      <c r="G138" s="4">
        <v>0</v>
      </c>
      <c r="H138" s="4">
        <v>4</v>
      </c>
      <c r="I138" s="4">
        <v>11</v>
      </c>
      <c r="J138" s="4">
        <v>3</v>
      </c>
      <c r="K138" s="4">
        <v>0</v>
      </c>
      <c r="L138" s="4">
        <v>0</v>
      </c>
      <c r="M138" s="3">
        <v>0</v>
      </c>
      <c r="N138" s="3">
        <v>0</v>
      </c>
      <c r="O138" s="3">
        <v>0</v>
      </c>
      <c r="P138" s="3">
        <v>0</v>
      </c>
      <c r="Q138" s="3">
        <v>0</v>
      </c>
      <c r="R138" s="3">
        <v>0</v>
      </c>
      <c r="S138" s="1">
        <v>18</v>
      </c>
      <c r="V138" s="1">
        <v>2</v>
      </c>
      <c r="W138" s="2">
        <f>J131</f>
        <v>2</v>
      </c>
      <c r="X138" s="2">
        <f>J132</f>
        <v>2</v>
      </c>
      <c r="Y138" s="2">
        <f>J133</f>
        <v>1</v>
      </c>
      <c r="Z138" s="2">
        <f>J134</f>
        <v>1</v>
      </c>
      <c r="AA138" s="4">
        <f>J135</f>
        <v>0</v>
      </c>
      <c r="AB138" s="4">
        <f>J136</f>
        <v>0</v>
      </c>
      <c r="AC138" s="4">
        <f>J137</f>
        <v>0</v>
      </c>
      <c r="AD138" s="4">
        <f>J138</f>
        <v>3</v>
      </c>
      <c r="AE138" s="2">
        <f>J139</f>
        <v>6</v>
      </c>
      <c r="AF138" s="2">
        <f>J140</f>
        <v>0</v>
      </c>
      <c r="AG138" s="2">
        <f>J141</f>
        <v>0</v>
      </c>
      <c r="AH138" s="2">
        <f>J142</f>
        <v>2</v>
      </c>
      <c r="AI138" s="2">
        <f>J143</f>
        <v>0</v>
      </c>
      <c r="AJ138" s="2">
        <f>J144</f>
        <v>0</v>
      </c>
      <c r="AK138" s="2">
        <f>J145</f>
        <v>3</v>
      </c>
      <c r="AL138" s="2">
        <f>J146</f>
        <v>0</v>
      </c>
      <c r="AM138" s="3">
        <f>J147</f>
        <v>0</v>
      </c>
      <c r="AN138" s="3">
        <f>J148</f>
        <v>0</v>
      </c>
      <c r="AO138" s="3">
        <f>J149</f>
        <v>1</v>
      </c>
      <c r="AP138" s="1">
        <f>J150</f>
        <v>1</v>
      </c>
      <c r="AQ138" s="42">
        <f>J151</f>
        <v>7</v>
      </c>
      <c r="AT138" s="1">
        <v>2</v>
      </c>
      <c r="AU138" s="25">
        <f t="shared" ref="AU138" si="2516">PRODUCT(W138*100*1/W147)</f>
        <v>11.111111111111111</v>
      </c>
      <c r="AV138" s="25">
        <f t="shared" ref="AV138" si="2517">PRODUCT(X138*100*1/X147)</f>
        <v>11.111111111111111</v>
      </c>
      <c r="AW138" s="25">
        <f t="shared" ref="AW138" si="2518">PRODUCT(Y138*100*1/Y147)</f>
        <v>5.5555555555555554</v>
      </c>
      <c r="AX138" s="25">
        <f t="shared" ref="AX138" si="2519">PRODUCT(Z138*100*1/Z147)</f>
        <v>5.5555555555555554</v>
      </c>
      <c r="AY138" s="26">
        <f t="shared" ref="AY138" si="2520">PRODUCT(AA138*100*1/AA147)</f>
        <v>0</v>
      </c>
      <c r="AZ138" s="26">
        <f t="shared" ref="AZ138" si="2521">PRODUCT(AB138*100*1/AB147)</f>
        <v>0</v>
      </c>
      <c r="BA138" s="26">
        <f t="shared" ref="BA138" si="2522">PRODUCT(AC138*100*1/AC147)</f>
        <v>0</v>
      </c>
      <c r="BB138" s="26">
        <f t="shared" ref="BB138" si="2523">PRODUCT(AD138*100*1/AD147)</f>
        <v>16.666666666666668</v>
      </c>
      <c r="BC138" s="25">
        <f t="shared" ref="BC138" si="2524">PRODUCT(AE138*100*1/AE147)</f>
        <v>33.333333333333336</v>
      </c>
      <c r="BD138" s="25">
        <f t="shared" ref="BD138" si="2525">PRODUCT(AF138*100*1/AF147)</f>
        <v>0</v>
      </c>
      <c r="BE138" s="25">
        <f t="shared" ref="BE138" si="2526">PRODUCT(AG138*100*1/AG147)</f>
        <v>0</v>
      </c>
      <c r="BF138" s="25">
        <f t="shared" ref="BF138" si="2527">PRODUCT(AH138*100*1/AH147)</f>
        <v>11.111111111111111</v>
      </c>
      <c r="BG138" s="25">
        <f t="shared" ref="BG138" si="2528">PRODUCT(AI138*100*1/AI147)</f>
        <v>0</v>
      </c>
      <c r="BH138" s="25">
        <f t="shared" ref="BH138" si="2529">PRODUCT(AJ138*100*1/AJ147)</f>
        <v>0</v>
      </c>
      <c r="BI138" s="25">
        <f t="shared" ref="BI138" si="2530">PRODUCT(AK138*100*1/AK147)</f>
        <v>16.666666666666668</v>
      </c>
      <c r="BJ138" s="25">
        <f t="shared" ref="BJ138" si="2531">PRODUCT(AL138*100*1/AL147)</f>
        <v>0</v>
      </c>
      <c r="BK138" s="27">
        <f t="shared" ref="BK138" si="2532">PRODUCT(AM138*100*1/AM147)</f>
        <v>0</v>
      </c>
      <c r="BL138" s="27">
        <f t="shared" ref="BL138" si="2533">PRODUCT(AN138*100*1/AN147)</f>
        <v>0</v>
      </c>
      <c r="BM138" s="27">
        <f t="shared" ref="BM138" si="2534">PRODUCT(AO138*100*1/AO147)</f>
        <v>5.5555555555555554</v>
      </c>
      <c r="BN138" s="24">
        <f t="shared" ref="BN138" si="2535">PRODUCT(AP138*100*1/AP147)</f>
        <v>5.5555555555555554</v>
      </c>
      <c r="BO138" s="40">
        <f t="shared" ref="BO138" si="2536">PRODUCT(AQ138*100*1/AQ147)</f>
        <v>38.888888888888886</v>
      </c>
      <c r="BR138" s="1">
        <v>2</v>
      </c>
      <c r="BS138" s="25">
        <f t="shared" ref="BS138" si="2537">AU131+AU132+AU133+AU134+AU135+AU136+AU137+AU138</f>
        <v>66.666666666666671</v>
      </c>
      <c r="BT138" s="25">
        <f t="shared" ref="BT138" si="2538">AV131+AV132+AV133+AV134+AV135+AV136+AV137+AV138</f>
        <v>83.333333333333343</v>
      </c>
      <c r="BU138" s="25">
        <f t="shared" ref="BU138" si="2539">AW131+AW132+AW133+AW134+AW135+AW136+AW137+AW138</f>
        <v>83.333333333333343</v>
      </c>
      <c r="BV138" s="25">
        <f t="shared" ref="BV138" si="2540">AX131+AX132+AX133+AX134+AX135+AX136+AX137+AX138</f>
        <v>100</v>
      </c>
      <c r="BW138" s="26">
        <f t="shared" ref="BW138" si="2541">AY131+AY132+AY133+AY134+AY135+AY136+AY137+AY138</f>
        <v>100</v>
      </c>
      <c r="BX138" s="26">
        <f t="shared" ref="BX138" si="2542">AZ131+AZ132+AZ133+AZ134+AZ135+AZ136+AZ137+AZ138</f>
        <v>100</v>
      </c>
      <c r="BY138" s="26">
        <f t="shared" ref="BY138" si="2543">BA131+BA132+BA133+BA134+BA135+BA136+BA137+BA138</f>
        <v>94.444444444444443</v>
      </c>
      <c r="BZ138" s="26">
        <f t="shared" ref="BZ138" si="2544">BB131+BB132+BB133+BB134+BB135+BB136+BB137+BB138</f>
        <v>100.00000000000001</v>
      </c>
      <c r="CA138" s="25">
        <f t="shared" ref="CA138" si="2545">BC131+BC132+BC133+BC134+BC135+BC136+BC137+BC138</f>
        <v>88.888888888888886</v>
      </c>
      <c r="CB138" s="25">
        <f t="shared" ref="CB138" si="2546">BD131+BD132+BD133+BD134+BD135+BD136+BD137+BD138</f>
        <v>100</v>
      </c>
      <c r="CC138" s="25">
        <f t="shared" ref="CC138" si="2547">BE131+BE132+BE133+BE134+BE135+BE136+BE137+BE138</f>
        <v>0</v>
      </c>
      <c r="CD138" s="25">
        <f t="shared" ref="CD138" si="2548">BF131+BF132+BF133+BF134+BF135+BF136+BF137+BF138</f>
        <v>100</v>
      </c>
      <c r="CE138" s="25">
        <f t="shared" ref="CE138" si="2549">BG131+BG132+BG133+BG134+BG135+BG136+BG137+BG138</f>
        <v>94.444444444444457</v>
      </c>
      <c r="CF138" s="25">
        <f t="shared" ref="CF138" si="2550">BH131+BH132+BH133+BH134+BH135+BH136+BH137+BH138</f>
        <v>100.00000000000001</v>
      </c>
      <c r="CG138" s="25">
        <f t="shared" ref="CG138" si="2551">BI131+BI132+BI133+BI134+BI135+BI136+BI137+BI138</f>
        <v>44.444444444444443</v>
      </c>
      <c r="CH138" s="25">
        <f t="shared" ref="CH138" si="2552">BJ131+BJ132+BJ133+BJ134+BJ135+BJ136+BJ137+BJ138</f>
        <v>66.666666666666671</v>
      </c>
      <c r="CI138" s="27">
        <f t="shared" ref="CI138" si="2553">BK131+BK132+BK133+BK134+BK135+BK136+BK137+BK138</f>
        <v>100</v>
      </c>
      <c r="CJ138" s="27">
        <f t="shared" ref="CJ138" si="2554">BL131+BL132+BL133+BL134+BL135+BL136+BL137+BL138</f>
        <v>100</v>
      </c>
      <c r="CK138" s="27">
        <f t="shared" ref="CK138" si="2555">BM131+BM132+BM133+BM134+BM135+BM136+BM137+BM138</f>
        <v>94.444444444444443</v>
      </c>
      <c r="CL138" s="24">
        <f t="shared" ref="CL138" si="2556">BN131+BN132+BN133+BN134+BN135+BN136+BN137+BN138</f>
        <v>5.5555555555555554</v>
      </c>
      <c r="CM138" s="40">
        <f t="shared" ref="CM138" si="2557">BO131+BO132+BO133+BO134+BO135+BO136+BO137+BO138</f>
        <v>100</v>
      </c>
      <c r="CN138" s="28"/>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row>
    <row r="139" spans="1:118" s="1" customFormat="1" x14ac:dyDescent="0.25">
      <c r="B139" s="1" t="s">
        <v>10</v>
      </c>
      <c r="C139" s="2">
        <v>0</v>
      </c>
      <c r="D139" s="2">
        <v>0</v>
      </c>
      <c r="E139" s="2">
        <v>4</v>
      </c>
      <c r="F139" s="2">
        <v>0</v>
      </c>
      <c r="G139" s="2">
        <v>3</v>
      </c>
      <c r="H139" s="2">
        <v>1</v>
      </c>
      <c r="I139" s="2">
        <v>2</v>
      </c>
      <c r="J139" s="2">
        <v>6</v>
      </c>
      <c r="K139" s="4">
        <v>2</v>
      </c>
      <c r="L139" s="3">
        <v>0</v>
      </c>
      <c r="M139" s="3">
        <v>0</v>
      </c>
      <c r="N139" s="3">
        <v>0</v>
      </c>
      <c r="O139" s="3">
        <v>0</v>
      </c>
      <c r="P139" s="3">
        <v>0</v>
      </c>
      <c r="Q139" s="3">
        <v>0</v>
      </c>
      <c r="R139" s="3">
        <v>0</v>
      </c>
      <c r="S139" s="1">
        <v>18</v>
      </c>
      <c r="V139" s="1">
        <v>4</v>
      </c>
      <c r="W139" s="2">
        <f>K131</f>
        <v>1</v>
      </c>
      <c r="X139" s="2">
        <f>K132</f>
        <v>0</v>
      </c>
      <c r="Y139" s="2">
        <f>K133</f>
        <v>0</v>
      </c>
      <c r="Z139" s="2">
        <f>K134</f>
        <v>0</v>
      </c>
      <c r="AA139" s="4">
        <f>K135</f>
        <v>0</v>
      </c>
      <c r="AB139" s="3">
        <f>K136</f>
        <v>0</v>
      </c>
      <c r="AC139" s="4">
        <f>K137</f>
        <v>1</v>
      </c>
      <c r="AD139" s="4">
        <f>K138</f>
        <v>0</v>
      </c>
      <c r="AE139" s="4">
        <f>K139</f>
        <v>2</v>
      </c>
      <c r="AF139" s="4">
        <f>K140</f>
        <v>0</v>
      </c>
      <c r="AG139" s="3">
        <f>K141</f>
        <v>0</v>
      </c>
      <c r="AH139" s="2">
        <f>K142</f>
        <v>0</v>
      </c>
      <c r="AI139" s="3">
        <f>K143</f>
        <v>0</v>
      </c>
      <c r="AJ139" s="3">
        <f>K144</f>
        <v>0</v>
      </c>
      <c r="AK139" s="2">
        <f>K145</f>
        <v>2</v>
      </c>
      <c r="AL139" s="4">
        <f>K146</f>
        <v>1</v>
      </c>
      <c r="AM139" s="3">
        <f>K147</f>
        <v>0</v>
      </c>
      <c r="AN139" s="3">
        <f>K148</f>
        <v>0</v>
      </c>
      <c r="AO139" s="3">
        <f>K149</f>
        <v>0</v>
      </c>
      <c r="AP139" s="1">
        <f>K150</f>
        <v>0</v>
      </c>
      <c r="AQ139" s="42">
        <f>K151</f>
        <v>0</v>
      </c>
      <c r="AT139" s="1">
        <v>4</v>
      </c>
      <c r="AU139" s="25">
        <f t="shared" ref="AU139" si="2558">PRODUCT(W139*100*1/W147)</f>
        <v>5.5555555555555554</v>
      </c>
      <c r="AV139" s="25">
        <f t="shared" ref="AV139" si="2559">PRODUCT(X139*100*1/X147)</f>
        <v>0</v>
      </c>
      <c r="AW139" s="25">
        <f t="shared" ref="AW139" si="2560">PRODUCT(Y139*100*1/Y147)</f>
        <v>0</v>
      </c>
      <c r="AX139" s="25">
        <f t="shared" ref="AX139" si="2561">PRODUCT(Z139*100*1/Z147)</f>
        <v>0</v>
      </c>
      <c r="AY139" s="26">
        <f t="shared" ref="AY139" si="2562">PRODUCT(AA139*100*1/AA147)</f>
        <v>0</v>
      </c>
      <c r="AZ139" s="27">
        <f t="shared" ref="AZ139" si="2563">PRODUCT(AB139*100*1/AB147)</f>
        <v>0</v>
      </c>
      <c r="BA139" s="26">
        <f t="shared" ref="BA139" si="2564">PRODUCT(AC139*100*1/AC147)</f>
        <v>5.5555555555555554</v>
      </c>
      <c r="BB139" s="26">
        <f t="shared" ref="BB139" si="2565">PRODUCT(AD139*100*1/AD147)</f>
        <v>0</v>
      </c>
      <c r="BC139" s="26">
        <f t="shared" ref="BC139" si="2566">PRODUCT(AE139*100*1/AE147)</f>
        <v>11.111111111111111</v>
      </c>
      <c r="BD139" s="26">
        <f t="shared" ref="BD139" si="2567">PRODUCT(AF139*100*1/AF147)</f>
        <v>0</v>
      </c>
      <c r="BE139" s="27">
        <f t="shared" ref="BE139" si="2568">PRODUCT(AG139*100*1/AG147)</f>
        <v>0</v>
      </c>
      <c r="BF139" s="2">
        <f t="shared" ref="BF139" si="2569">PRODUCT(AH139*100*1/AH147)</f>
        <v>0</v>
      </c>
      <c r="BG139" s="27">
        <f t="shared" ref="BG139" si="2570">PRODUCT(AI139*100*1/AI147)</f>
        <v>0</v>
      </c>
      <c r="BH139" s="27">
        <f t="shared" ref="BH139" si="2571">PRODUCT(AJ139*100*1/AJ147)</f>
        <v>0</v>
      </c>
      <c r="BI139" s="25">
        <f t="shared" ref="BI139" si="2572">PRODUCT(AK139*100*1/AK147)</f>
        <v>11.111111111111111</v>
      </c>
      <c r="BJ139" s="26">
        <f t="shared" ref="BJ139" si="2573">PRODUCT(AL139*100*1/AL147)</f>
        <v>5.5555555555555554</v>
      </c>
      <c r="BK139" s="27">
        <f t="shared" ref="BK139" si="2574">PRODUCT(AM139*100*1/AM147)</f>
        <v>0</v>
      </c>
      <c r="BL139" s="27">
        <f t="shared" ref="BL139" si="2575">PRODUCT(AN139*100*1/AN147)</f>
        <v>0</v>
      </c>
      <c r="BM139" s="27">
        <f t="shared" ref="BM139" si="2576">PRODUCT(AO139*100*1/AO147)</f>
        <v>0</v>
      </c>
      <c r="BN139" s="24">
        <f t="shared" ref="BN139" si="2577">PRODUCT(AP139*100*1/AP147)</f>
        <v>0</v>
      </c>
      <c r="BO139" s="40">
        <f t="shared" ref="BO139" si="2578">PRODUCT(AQ139*100*1/AQ147)</f>
        <v>0</v>
      </c>
      <c r="BR139" s="1">
        <v>4</v>
      </c>
      <c r="BS139" s="25">
        <f t="shared" ref="BS139" si="2579">AU131+AU132+AU133+AU134+AU135+AU136+AU137+AU138+AU139</f>
        <v>72.222222222222229</v>
      </c>
      <c r="BT139" s="25">
        <f t="shared" ref="BT139" si="2580">AV131+AV132+AV133+AV134+AV135+AV136+AV137+AV138+AV139</f>
        <v>83.333333333333343</v>
      </c>
      <c r="BU139" s="25">
        <f t="shared" ref="BU139" si="2581">AW131+AW132+AW133+AW134+AW135+AW136+AW137+AW138+AW139</f>
        <v>83.333333333333343</v>
      </c>
      <c r="BV139" s="25">
        <f t="shared" ref="BV139" si="2582">AX131+AX132+AX133+AX134+AX135+AX136+AX137+AX138+AX139</f>
        <v>100</v>
      </c>
      <c r="BW139" s="26">
        <f t="shared" ref="BW139" si="2583">AY131+AY132+AY133+AY134+AY135+AY136+AY137+AY138+AY139</f>
        <v>100</v>
      </c>
      <c r="BX139" s="27">
        <f t="shared" ref="BX139" si="2584">AZ131+AZ132+AZ133+AZ134+AZ135+AZ136+AZ137+AZ138+AZ139</f>
        <v>100</v>
      </c>
      <c r="BY139" s="26">
        <f t="shared" ref="BY139" si="2585">BA131+BA132+BA133+BA134+BA135+BA136+BA137+BA138+BA139</f>
        <v>100</v>
      </c>
      <c r="BZ139" s="26">
        <f t="shared" ref="BZ139" si="2586">BB131+BB132+BB133+BB134+BB135+BB136+BB137+BB138+BB139</f>
        <v>100.00000000000001</v>
      </c>
      <c r="CA139" s="26">
        <f t="shared" ref="CA139" si="2587">BC131+BC132+BC133+BC134+BC135+BC136+BC137+BC138+BC139</f>
        <v>100</v>
      </c>
      <c r="CB139" s="26">
        <f t="shared" ref="CB139" si="2588">BD131+BD132+BD133+BD134+BD135+BD136+BD137+BD138+BD139</f>
        <v>100</v>
      </c>
      <c r="CC139" s="27">
        <f t="shared" ref="CC139" si="2589">BE131+BE132+BE133+BE134+BE135+BE136+BE137+BE138+BE139</f>
        <v>0</v>
      </c>
      <c r="CD139" s="25">
        <f t="shared" ref="CD139" si="2590">BF131+BF132+BF133+BF134+BF135+BF136+BF137+BF138+BF139</f>
        <v>100</v>
      </c>
      <c r="CE139" s="25">
        <f t="shared" ref="CE139" si="2591">BG131+BG132+BG133+BG134+BG135+BG136+BG137+BG138+BG139</f>
        <v>94.444444444444457</v>
      </c>
      <c r="CF139" s="25">
        <f t="shared" ref="CF139" si="2592">BH131+BH132+BH133+BH134+BH135+BH136+BH137+BH138+BH139</f>
        <v>100.00000000000001</v>
      </c>
      <c r="CG139" s="25">
        <f t="shared" ref="CG139" si="2593">BI131+BI132+BI133+BI134+BI135+BI136+BI137+BI138+BI139</f>
        <v>55.555555555555557</v>
      </c>
      <c r="CH139" s="26">
        <f t="shared" ref="CH139" si="2594">BJ131+BJ132+BJ133+BJ134+BJ135+BJ136+BJ137+BJ138+BJ139</f>
        <v>72.222222222222229</v>
      </c>
      <c r="CI139" s="27">
        <f t="shared" ref="CI139" si="2595">BK131+BK132+BK133+BK134+BK135+BK136+BK137+BK138+BK139</f>
        <v>100</v>
      </c>
      <c r="CJ139" s="27">
        <f t="shared" ref="CJ139" si="2596">BL131+BL132+BL133+BL134+BL135+BL136+BL137+BL138+BL139</f>
        <v>100</v>
      </c>
      <c r="CK139" s="27">
        <f t="shared" ref="CK139" si="2597">BM131+BM132+BM133+BM134+BM135+BM136+BM137+BM138+BM139</f>
        <v>94.444444444444443</v>
      </c>
      <c r="CL139" s="24">
        <f t="shared" ref="CL139" si="2598">BN131+BN132+BN133+BN134+BN135+BN136+BN137+BN138+BN139</f>
        <v>5.5555555555555554</v>
      </c>
      <c r="CM139" s="40">
        <f t="shared" ref="CM139" si="2599">BO131+BO132+BO133+BO134+BO135+BO136+BO137+BO138+BO139</f>
        <v>100</v>
      </c>
      <c r="CN139" s="7"/>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row>
    <row r="140" spans="1:118" s="1" customFormat="1" x14ac:dyDescent="0.25">
      <c r="B140" s="1" t="s">
        <v>11</v>
      </c>
      <c r="C140" s="2">
        <v>0</v>
      </c>
      <c r="D140" s="2">
        <v>0</v>
      </c>
      <c r="E140" s="2">
        <v>17</v>
      </c>
      <c r="F140" s="2">
        <v>0</v>
      </c>
      <c r="G140" s="2">
        <v>0</v>
      </c>
      <c r="H140" s="2">
        <v>1</v>
      </c>
      <c r="I140" s="2">
        <v>0</v>
      </c>
      <c r="J140" s="2">
        <v>0</v>
      </c>
      <c r="K140" s="4">
        <v>0</v>
      </c>
      <c r="L140" s="4">
        <v>0</v>
      </c>
      <c r="M140" s="3">
        <v>0</v>
      </c>
      <c r="N140" s="3">
        <v>0</v>
      </c>
      <c r="O140" s="3">
        <v>0</v>
      </c>
      <c r="P140" s="3">
        <v>0</v>
      </c>
      <c r="Q140" s="3">
        <v>0</v>
      </c>
      <c r="R140" s="3">
        <v>0</v>
      </c>
      <c r="S140" s="1">
        <v>18</v>
      </c>
      <c r="V140" s="1">
        <v>8</v>
      </c>
      <c r="W140" s="2">
        <f>L131</f>
        <v>0</v>
      </c>
      <c r="X140" s="2">
        <f>L132</f>
        <v>3</v>
      </c>
      <c r="Y140" s="2">
        <f>L133</f>
        <v>0</v>
      </c>
      <c r="Z140" s="2">
        <f>L134</f>
        <v>0</v>
      </c>
      <c r="AA140" s="3">
        <f>L135</f>
        <v>0</v>
      </c>
      <c r="AB140" s="3">
        <f>L136</f>
        <v>0</v>
      </c>
      <c r="AC140" s="3">
        <f>L137</f>
        <v>0</v>
      </c>
      <c r="AD140" s="4">
        <f>L138</f>
        <v>0</v>
      </c>
      <c r="AE140" s="3">
        <f>L139</f>
        <v>0</v>
      </c>
      <c r="AF140" s="4">
        <f>L140</f>
        <v>0</v>
      </c>
      <c r="AG140" s="3">
        <f>L141</f>
        <v>0</v>
      </c>
      <c r="AH140" s="2">
        <f>L142</f>
        <v>0</v>
      </c>
      <c r="AI140" s="3">
        <f>L143</f>
        <v>0</v>
      </c>
      <c r="AJ140" s="3">
        <f>L144</f>
        <v>0</v>
      </c>
      <c r="AK140" s="2">
        <f>L145</f>
        <v>1</v>
      </c>
      <c r="AL140" s="3">
        <f>L146</f>
        <v>0</v>
      </c>
      <c r="AM140" s="3">
        <f>L147</f>
        <v>0</v>
      </c>
      <c r="AN140" s="3">
        <f>L148</f>
        <v>0</v>
      </c>
      <c r="AO140" s="3">
        <f>L149</f>
        <v>1</v>
      </c>
      <c r="AP140" s="1">
        <f>L150</f>
        <v>1</v>
      </c>
      <c r="AQ140" s="42">
        <f>L151</f>
        <v>0</v>
      </c>
      <c r="AT140" s="1">
        <v>8</v>
      </c>
      <c r="AU140" s="25">
        <f t="shared" ref="AU140" si="2600">PRODUCT(W140*100*1/W147)</f>
        <v>0</v>
      </c>
      <c r="AV140" s="25">
        <f t="shared" ref="AV140" si="2601">PRODUCT(X140*100*1/X147)</f>
        <v>16.666666666666668</v>
      </c>
      <c r="AW140" s="25">
        <f t="shared" ref="AW140" si="2602">PRODUCT(Y140*100*1/Y147)</f>
        <v>0</v>
      </c>
      <c r="AX140" s="25">
        <f t="shared" ref="AX140" si="2603">PRODUCT(Z140*100*1/Z147)</f>
        <v>0</v>
      </c>
      <c r="AY140" s="27">
        <f t="shared" ref="AY140" si="2604">PRODUCT(AA140*100*1/AA147)</f>
        <v>0</v>
      </c>
      <c r="AZ140" s="27">
        <f t="shared" ref="AZ140" si="2605">PRODUCT(AB140*100*1/AB147)</f>
        <v>0</v>
      </c>
      <c r="BA140" s="27">
        <f t="shared" ref="BA140" si="2606">PRODUCT(AC140*100*1/AC147)</f>
        <v>0</v>
      </c>
      <c r="BB140" s="26">
        <f t="shared" ref="BB140" si="2607">PRODUCT(AD140*100*1/AD147)</f>
        <v>0</v>
      </c>
      <c r="BC140" s="27">
        <f t="shared" ref="BC140" si="2608">PRODUCT(AE140*100*1/AE147)</f>
        <v>0</v>
      </c>
      <c r="BD140" s="26">
        <f t="shared" ref="BD140" si="2609">PRODUCT(AF140*100*1/AF147)</f>
        <v>0</v>
      </c>
      <c r="BE140" s="27">
        <f t="shared" ref="BE140" si="2610">PRODUCT(AG140*100*1/AG147)</f>
        <v>0</v>
      </c>
      <c r="BF140" s="2">
        <f t="shared" ref="BF140" si="2611">PRODUCT(AH140*100*1/AH147)</f>
        <v>0</v>
      </c>
      <c r="BG140" s="3">
        <f t="shared" ref="BG140" si="2612">PRODUCT(AI140*100*1/AI147)</f>
        <v>0</v>
      </c>
      <c r="BH140" s="27">
        <f t="shared" ref="BH140" si="2613">PRODUCT(AJ140*100*1/AJ147)</f>
        <v>0</v>
      </c>
      <c r="BI140" s="25">
        <f t="shared" ref="BI140" si="2614">PRODUCT(AK140*100*1/AK147)</f>
        <v>5.5555555555555554</v>
      </c>
      <c r="BJ140" s="27">
        <f t="shared" ref="BJ140" si="2615">PRODUCT(AL140*100*1/AL147)</f>
        <v>0</v>
      </c>
      <c r="BK140" s="27">
        <f t="shared" ref="BK140" si="2616">PRODUCT(AM140*100*1/AM147)</f>
        <v>0</v>
      </c>
      <c r="BL140" s="27">
        <f t="shared" ref="BL140" si="2617">PRODUCT(AN140*100*1/AN147)</f>
        <v>0</v>
      </c>
      <c r="BM140" s="27">
        <f t="shared" ref="BM140" si="2618">PRODUCT(AO140*100*1/AO147)</f>
        <v>5.5555555555555554</v>
      </c>
      <c r="BN140" s="24">
        <f t="shared" ref="BN140" si="2619">PRODUCT(AP140*100*1/AP147)</f>
        <v>5.5555555555555554</v>
      </c>
      <c r="BO140" s="40">
        <f t="shared" ref="BO140" si="2620">PRODUCT(AQ140*100*1/AQ147)</f>
        <v>0</v>
      </c>
      <c r="BR140" s="1">
        <v>8</v>
      </c>
      <c r="BS140" s="25">
        <f t="shared" ref="BS140" si="2621">AU131+AU132+AU133+AU134+AU135+AU136+AU137+AU138+AU139+AU140</f>
        <v>72.222222222222229</v>
      </c>
      <c r="BT140" s="25">
        <f t="shared" ref="BT140" si="2622">AV131+AV132+AV133+AV134+AV135+AV136+AV137+AV138+AV139+AV140</f>
        <v>100.00000000000001</v>
      </c>
      <c r="BU140" s="25">
        <f t="shared" ref="BU140" si="2623">AW131+AW132+AW133+AW134+AW135+AW136+AW137+AW138+AW139+AW140</f>
        <v>83.333333333333343</v>
      </c>
      <c r="BV140" s="25">
        <f t="shared" ref="BV140" si="2624">AX131+AX132+AX133+AX134+AX135+AX136+AX137+AX138+AX139+AX140</f>
        <v>100</v>
      </c>
      <c r="BW140" s="27">
        <f t="shared" ref="BW140" si="2625">AY131+AY132+AY133+AY134+AY135+AY136+AY137+AY138+AY139+AY140</f>
        <v>100</v>
      </c>
      <c r="BX140" s="27">
        <f t="shared" ref="BX140" si="2626">AZ131+AZ132+AZ133+AZ134+AZ135+AZ136+AZ137+AZ138+AZ139+AZ140</f>
        <v>100</v>
      </c>
      <c r="BY140" s="27">
        <f t="shared" ref="BY140" si="2627">BA131+BA132+BA133+BA134+BA135+BA136+BA137+BA138+BA139+BA140</f>
        <v>100</v>
      </c>
      <c r="BZ140" s="26">
        <f t="shared" ref="BZ140" si="2628">BB131+BB132+BB133+BB134+BB135+BB136+BB137+BB138+BB139+BB140</f>
        <v>100.00000000000001</v>
      </c>
      <c r="CA140" s="27">
        <f t="shared" ref="CA140" si="2629">BC131+BC132+BC133+BC134+BC135+BC136+BC137+BC138+BC139+BC140</f>
        <v>100</v>
      </c>
      <c r="CB140" s="26">
        <f t="shared" ref="CB140" si="2630">BD131+BD132+BD133+BD134+BD135+BD136+BD137+BD138+BD139+BD140</f>
        <v>100</v>
      </c>
      <c r="CC140" s="27">
        <f t="shared" ref="CC140" si="2631">BE131+BE132+BE133+BE134+BE135+BE136+BE137+BE138+BE139+BE140</f>
        <v>0</v>
      </c>
      <c r="CD140" s="25">
        <f t="shared" ref="CD140" si="2632">BF131+BF132+BF133+BF134+BF135+BF136+BF137+BF138+BF139+BF140</f>
        <v>100</v>
      </c>
      <c r="CE140" s="27">
        <f t="shared" ref="CE140" si="2633">BG131+BG132+BG133+BG134+BG135+BG136+BG137+BG138+BG139+BG140</f>
        <v>94.444444444444457</v>
      </c>
      <c r="CF140" s="27">
        <f t="shared" ref="CF140" si="2634">BH131+BH132+BH133+BH134+BH135+BH136+BH137+BH138+BH139+BH140</f>
        <v>100.00000000000001</v>
      </c>
      <c r="CG140" s="25">
        <f t="shared" ref="CG140" si="2635">BI131+BI132+BI133+BI134+BI135+BI136+BI137+BI138+BI139+BI140</f>
        <v>61.111111111111114</v>
      </c>
      <c r="CH140" s="27">
        <f t="shared" ref="CH140" si="2636">BJ131+BJ132+BJ133+BJ134+BJ135+BJ136+BJ137+BJ138+BJ139+BJ140</f>
        <v>72.222222222222229</v>
      </c>
      <c r="CI140" s="27">
        <f t="shared" ref="CI140" si="2637">BK131+BK132+BK133+BK134+BK135+BK136+BK137+BK138+BK139+BK140</f>
        <v>100</v>
      </c>
      <c r="CJ140" s="27">
        <f t="shared" ref="CJ140" si="2638">BL131+BL132+BL133+BL134+BL135+BL136+BL137+BL138+BL139+BL140</f>
        <v>100</v>
      </c>
      <c r="CK140" s="27">
        <f t="shared" ref="CK140" si="2639">BM131+BM132+BM133+BM134+BM135+BM136+BM137+BM138+BM139+BM140</f>
        <v>100</v>
      </c>
      <c r="CL140" s="24">
        <f t="shared" ref="CL140" si="2640">BN131+BN132+BN133+BN134+BN135+BN136+BN137+BN138+BN139+BN140</f>
        <v>11.111111111111111</v>
      </c>
      <c r="CM140" s="40">
        <f t="shared" ref="CM140" si="2641">BO131+BO132+BO133+BO134+BO135+BO136+BO137+BO138+BO139+BO140</f>
        <v>100</v>
      </c>
      <c r="CN140" s="7"/>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row>
    <row r="141" spans="1:118" s="1" customFormat="1" x14ac:dyDescent="0.25">
      <c r="B141" s="1" t="s">
        <v>12</v>
      </c>
      <c r="C141" s="2">
        <v>0</v>
      </c>
      <c r="D141" s="2">
        <v>0</v>
      </c>
      <c r="E141" s="2">
        <v>0</v>
      </c>
      <c r="F141" s="2">
        <v>0</v>
      </c>
      <c r="G141" s="2">
        <v>0</v>
      </c>
      <c r="H141" s="2">
        <v>0</v>
      </c>
      <c r="I141" s="2">
        <v>0</v>
      </c>
      <c r="J141" s="2">
        <v>0</v>
      </c>
      <c r="K141" s="3">
        <v>0</v>
      </c>
      <c r="L141" s="3">
        <v>0</v>
      </c>
      <c r="M141" s="3">
        <v>18</v>
      </c>
      <c r="N141" s="3">
        <v>0</v>
      </c>
      <c r="O141" s="3">
        <v>0</v>
      </c>
      <c r="P141" s="3">
        <v>0</v>
      </c>
      <c r="Q141" s="3">
        <v>0</v>
      </c>
      <c r="R141" s="3">
        <v>0</v>
      </c>
      <c r="S141" s="1">
        <v>18</v>
      </c>
      <c r="V141" s="1">
        <v>16</v>
      </c>
      <c r="W141" s="3">
        <f>M131</f>
        <v>0</v>
      </c>
      <c r="X141" s="3">
        <f>M132</f>
        <v>0</v>
      </c>
      <c r="Y141" s="3">
        <f>M133</f>
        <v>1</v>
      </c>
      <c r="Z141" s="3">
        <f>M134</f>
        <v>0</v>
      </c>
      <c r="AA141" s="3">
        <f>M135</f>
        <v>0</v>
      </c>
      <c r="AB141" s="3">
        <f>M136</f>
        <v>0</v>
      </c>
      <c r="AC141" s="3">
        <f>M137</f>
        <v>0</v>
      </c>
      <c r="AD141" s="3">
        <f>M138</f>
        <v>0</v>
      </c>
      <c r="AE141" s="3">
        <f>M139</f>
        <v>0</v>
      </c>
      <c r="AF141" s="3">
        <f>M140</f>
        <v>0</v>
      </c>
      <c r="AG141" s="3">
        <f>M141</f>
        <v>18</v>
      </c>
      <c r="AH141" s="3">
        <f>M142</f>
        <v>0</v>
      </c>
      <c r="AI141" s="3">
        <f>M143</f>
        <v>1</v>
      </c>
      <c r="AJ141" s="3">
        <f>M144</f>
        <v>0</v>
      </c>
      <c r="AK141" s="2">
        <f>M145</f>
        <v>1</v>
      </c>
      <c r="AL141" s="3">
        <f>M146</f>
        <v>0</v>
      </c>
      <c r="AM141" s="3">
        <f>M147</f>
        <v>0</v>
      </c>
      <c r="AN141" s="3">
        <f>M148</f>
        <v>0</v>
      </c>
      <c r="AO141" s="3">
        <f>M149</f>
        <v>0</v>
      </c>
      <c r="AP141" s="1">
        <f>M150</f>
        <v>16</v>
      </c>
      <c r="AQ141" s="42">
        <f>M151</f>
        <v>0</v>
      </c>
      <c r="AT141" s="1">
        <v>16</v>
      </c>
      <c r="AU141" s="27">
        <f t="shared" ref="AU141" si="2642">PRODUCT(W141*100*1/W147)</f>
        <v>0</v>
      </c>
      <c r="AV141" s="27">
        <f t="shared" ref="AV141" si="2643">PRODUCT(X141*100*1/X147)</f>
        <v>0</v>
      </c>
      <c r="AW141" s="27">
        <f t="shared" ref="AW141" si="2644">PRODUCT(Y141*100*1/Y147)</f>
        <v>5.5555555555555554</v>
      </c>
      <c r="AX141" s="27">
        <f t="shared" ref="AX141" si="2645">PRODUCT(Z141*100*1/Z147)</f>
        <v>0</v>
      </c>
      <c r="AY141" s="27">
        <f t="shared" ref="AY141" si="2646">PRODUCT(AA141*100*1/AA147)</f>
        <v>0</v>
      </c>
      <c r="AZ141" s="27">
        <f t="shared" ref="AZ141" si="2647">PRODUCT(AB141*100*1/AB147)</f>
        <v>0</v>
      </c>
      <c r="BA141" s="27">
        <f t="shared" ref="BA141" si="2648">PRODUCT(AC141*100*1/AC147)</f>
        <v>0</v>
      </c>
      <c r="BB141" s="27">
        <f t="shared" ref="BB141" si="2649">PRODUCT(AD141*100*1/AD147)</f>
        <v>0</v>
      </c>
      <c r="BC141" s="27">
        <f t="shared" ref="BC141" si="2650">PRODUCT(AE141*100*1/AE147)</f>
        <v>0</v>
      </c>
      <c r="BD141" s="27">
        <f t="shared" ref="BD141" si="2651">PRODUCT(AF141*100*1/AF147)</f>
        <v>0</v>
      </c>
      <c r="BE141" s="27">
        <f t="shared" ref="BE141" si="2652">PRODUCT(AG141*100*1/AG147)</f>
        <v>100</v>
      </c>
      <c r="BF141" s="27">
        <f t="shared" ref="BF141" si="2653">PRODUCT(AH141*100*1/AH147)</f>
        <v>0</v>
      </c>
      <c r="BG141" s="3">
        <f t="shared" ref="BG141" si="2654">PRODUCT(AI141*100*1/AI147)</f>
        <v>5.5555555555555554</v>
      </c>
      <c r="BH141" s="27">
        <f t="shared" ref="BH141" si="2655">PRODUCT(AJ141*100*1/AJ147)</f>
        <v>0</v>
      </c>
      <c r="BI141" s="25">
        <f t="shared" ref="BI141" si="2656">PRODUCT(AK141*100*1/AK147)</f>
        <v>5.5555555555555554</v>
      </c>
      <c r="BJ141" s="27">
        <f t="shared" ref="BJ141" si="2657">PRODUCT(AL141*100*1/AL147)</f>
        <v>0</v>
      </c>
      <c r="BK141" s="27">
        <f t="shared" ref="BK141" si="2658">PRODUCT(AM141*100*1/AM147)</f>
        <v>0</v>
      </c>
      <c r="BL141" s="27">
        <f t="shared" ref="BL141" si="2659">PRODUCT(AN141*100*1/AN147)</f>
        <v>0</v>
      </c>
      <c r="BM141" s="27">
        <f t="shared" ref="BM141" si="2660">PRODUCT(AO141*100*1/AO147)</f>
        <v>0</v>
      </c>
      <c r="BN141" s="24">
        <f t="shared" ref="BN141" si="2661">PRODUCT(AP141*100*1/AP147)</f>
        <v>88.888888888888886</v>
      </c>
      <c r="BO141" s="40">
        <f t="shared" ref="BO141" si="2662">PRODUCT(AQ141*100*1/AQ147)</f>
        <v>0</v>
      </c>
      <c r="BR141" s="1">
        <v>16</v>
      </c>
      <c r="BS141" s="27">
        <f t="shared" ref="BS141" si="2663">AU131+AU132+AU133+AU134+AU135+AU136+AU137+AU138+AU139+AU140+AU141</f>
        <v>72.222222222222229</v>
      </c>
      <c r="BT141" s="27">
        <f t="shared" ref="BT141" si="2664">AV131+AV132+AV133+AV134+AV135+AV136+AV137+AV138+AV139+AV140+AV141</f>
        <v>100.00000000000001</v>
      </c>
      <c r="BU141" s="25">
        <f t="shared" ref="BU141" si="2665">AW131+AW132+AW133+AW134+AW135+AW136+AW137+AW138+AW139+AW140+AW141</f>
        <v>88.8888888888889</v>
      </c>
      <c r="BV141" s="25">
        <f t="shared" ref="BV141" si="2666">AX131+AX132+AX133+AX134+AX135+AX136+AX137+AX138+AX139+AX140+AX141</f>
        <v>100</v>
      </c>
      <c r="BW141" s="27">
        <f t="shared" ref="BW141" si="2667">AY131+AY132+AY133+AY134+AY135+AY136+AY137+AY138+AY139+AY140+AY141</f>
        <v>100</v>
      </c>
      <c r="BX141" s="27">
        <f t="shared" ref="BX141" si="2668">AZ131+AZ132+AZ133+AZ134+AZ135+AZ136+AZ137+AZ138+AZ139+AZ140+AZ141</f>
        <v>100</v>
      </c>
      <c r="BY141" s="27">
        <f t="shared" ref="BY141" si="2669">BA131+BA132+BA133+BA134+BA135+BA136+BA137+BA138+BA139+BA140+BA141</f>
        <v>100</v>
      </c>
      <c r="BZ141" s="27">
        <f t="shared" ref="BZ141" si="2670">BB131+BB132+BB133+BB134+BB135+BB136+BB137+BB138+BB139+BB140+BB141</f>
        <v>100.00000000000001</v>
      </c>
      <c r="CA141" s="27">
        <f t="shared" ref="CA141" si="2671">BC131+BC132+BC133+BC134+BC135+BC136+BC137+BC138+BC139+BC140+BC141</f>
        <v>100</v>
      </c>
      <c r="CB141" s="27">
        <f t="shared" ref="CB141" si="2672">BD131+BD132+BD133+BD134+BD135+BD136+BD137+BD138+BD139+BD140+BD141</f>
        <v>100</v>
      </c>
      <c r="CC141" s="27">
        <f t="shared" ref="CC141" si="2673">BE131+BE132+BE133+BE134+BE135+BE136+BE137+BE138+BE139+BE140+BE141</f>
        <v>100</v>
      </c>
      <c r="CD141" s="25">
        <f t="shared" ref="CD141" si="2674">BF131+BF132+BF133+BF134+BF135+BF136+BF137+BF138+BF139+BF140+BF141</f>
        <v>100</v>
      </c>
      <c r="CE141" s="27">
        <f t="shared" ref="CE141" si="2675">BG131+BG132+BG133+BG134+BG135+BG136+BG137+BG138+BG139+BG140+BG141</f>
        <v>100.00000000000001</v>
      </c>
      <c r="CF141" s="27">
        <f t="shared" ref="CF141" si="2676">BH131+BH132+BH133+BH134+BH135+BH136+BH137+BH138+BH139+BH140+BH141</f>
        <v>100.00000000000001</v>
      </c>
      <c r="CG141" s="25">
        <f t="shared" ref="CG141" si="2677">BI131+BI132+BI133+BI134+BI135+BI136+BI137+BI138+BI139+BI140+BI141</f>
        <v>66.666666666666671</v>
      </c>
      <c r="CH141" s="27">
        <f t="shared" ref="CH141" si="2678">BJ131+BJ132+BJ133+BJ134+BJ135+BJ136+BJ137+BJ138+BJ139+BJ140+BJ141</f>
        <v>72.222222222222229</v>
      </c>
      <c r="CI141" s="27">
        <f t="shared" ref="CI141" si="2679">BK131+BK132+BK133+BK134+BK135+BK136+BK137+BK138+BK139+BK140+BK141</f>
        <v>100</v>
      </c>
      <c r="CJ141" s="27">
        <f t="shared" ref="CJ141" si="2680">BL131+BL132+BL133+BL134+BL135+BL136+BL137+BL138+BL139+BL140+BL141</f>
        <v>100</v>
      </c>
      <c r="CK141" s="27">
        <f t="shared" ref="CK141" si="2681">BM131+BM132+BM133+BM134+BM135+BM136+BM137+BM138+BM139+BM140+BM141</f>
        <v>100</v>
      </c>
      <c r="CL141" s="24">
        <f t="shared" ref="CL141" si="2682">BN131+BN132+BN133+BN134+BN135+BN136+BN137+BN138+BN139+BN140+BN141</f>
        <v>100</v>
      </c>
      <c r="CM141" s="40">
        <f t="shared" ref="CM141" si="2683">BO131+BO132+BO133+BO134+BO135+BO136+BO137+BO138+BO139+BO140+BO141</f>
        <v>100</v>
      </c>
      <c r="CN141" s="7"/>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row>
    <row r="142" spans="1:118" s="1" customFormat="1" x14ac:dyDescent="0.25">
      <c r="B142" s="1" t="s">
        <v>13</v>
      </c>
      <c r="C142" s="2">
        <v>0</v>
      </c>
      <c r="D142" s="2">
        <v>0</v>
      </c>
      <c r="E142" s="2">
        <v>0</v>
      </c>
      <c r="F142" s="2">
        <v>0</v>
      </c>
      <c r="G142" s="2">
        <v>7</v>
      </c>
      <c r="H142" s="2">
        <v>0</v>
      </c>
      <c r="I142" s="2">
        <v>9</v>
      </c>
      <c r="J142" s="2">
        <v>2</v>
      </c>
      <c r="K142" s="2">
        <v>0</v>
      </c>
      <c r="L142" s="2">
        <v>0</v>
      </c>
      <c r="M142" s="3">
        <v>0</v>
      </c>
      <c r="N142" s="3">
        <v>0</v>
      </c>
      <c r="O142" s="3">
        <v>0</v>
      </c>
      <c r="P142" s="3">
        <v>0</v>
      </c>
      <c r="Q142" s="3">
        <v>0</v>
      </c>
      <c r="R142" s="3">
        <v>0</v>
      </c>
      <c r="S142" s="1">
        <v>18</v>
      </c>
      <c r="V142" s="1">
        <v>32</v>
      </c>
      <c r="W142" s="3">
        <f>N131</f>
        <v>0</v>
      </c>
      <c r="X142" s="3">
        <f>N132</f>
        <v>0</v>
      </c>
      <c r="Y142" s="3">
        <f>N133</f>
        <v>0</v>
      </c>
      <c r="Z142" s="3">
        <f>N134</f>
        <v>0</v>
      </c>
      <c r="AA142" s="3">
        <f>N135</f>
        <v>0</v>
      </c>
      <c r="AB142" s="3">
        <f>N136</f>
        <v>0</v>
      </c>
      <c r="AC142" s="3">
        <f>N137</f>
        <v>0</v>
      </c>
      <c r="AD142" s="3">
        <f>N138</f>
        <v>0</v>
      </c>
      <c r="AE142" s="3">
        <f>N139</f>
        <v>0</v>
      </c>
      <c r="AF142" s="3">
        <f>N140</f>
        <v>0</v>
      </c>
      <c r="AG142" s="3">
        <f>N141</f>
        <v>0</v>
      </c>
      <c r="AH142" s="3">
        <f>N142</f>
        <v>0</v>
      </c>
      <c r="AI142" s="3">
        <f>N143</f>
        <v>0</v>
      </c>
      <c r="AJ142" s="3">
        <f>N144</f>
        <v>0</v>
      </c>
      <c r="AK142" s="2">
        <f>N145</f>
        <v>1</v>
      </c>
      <c r="AL142" s="3">
        <f>N146</f>
        <v>5</v>
      </c>
      <c r="AM142" s="3">
        <f>N147</f>
        <v>0</v>
      </c>
      <c r="AN142" s="3">
        <f>N148</f>
        <v>0</v>
      </c>
      <c r="AO142" s="3">
        <f>N149</f>
        <v>0</v>
      </c>
      <c r="AP142" s="1">
        <f>N150</f>
        <v>0</v>
      </c>
      <c r="AQ142" s="42">
        <f>N151</f>
        <v>0</v>
      </c>
      <c r="AT142" s="1">
        <v>32</v>
      </c>
      <c r="AU142" s="27">
        <f t="shared" ref="AU142" si="2684">PRODUCT(W142*100*1/W147)</f>
        <v>0</v>
      </c>
      <c r="AV142" s="27">
        <f t="shared" ref="AV142" si="2685">PRODUCT(X142*100*1/X147)</f>
        <v>0</v>
      </c>
      <c r="AW142" s="27">
        <f t="shared" ref="AW142" si="2686">PRODUCT(Y142*100*1/Y147)</f>
        <v>0</v>
      </c>
      <c r="AX142" s="27">
        <f t="shared" ref="AX142" si="2687">PRODUCT(Z142*100*1/Z147)</f>
        <v>0</v>
      </c>
      <c r="AY142" s="27">
        <f t="shared" ref="AY142" si="2688">PRODUCT(AA142*100*1/AA147)</f>
        <v>0</v>
      </c>
      <c r="AZ142" s="27">
        <f t="shared" ref="AZ142" si="2689">PRODUCT(AB142*100*1/AB147)</f>
        <v>0</v>
      </c>
      <c r="BA142" s="27">
        <f t="shared" ref="BA142" si="2690">PRODUCT(AC142*100*1/AC147)</f>
        <v>0</v>
      </c>
      <c r="BB142" s="27">
        <f t="shared" ref="BB142" si="2691">PRODUCT(AD142*100*1/AD147)</f>
        <v>0</v>
      </c>
      <c r="BC142" s="27">
        <f t="shared" ref="BC142" si="2692">PRODUCT(AE142*100*1/AE147)</f>
        <v>0</v>
      </c>
      <c r="BD142" s="27">
        <f t="shared" ref="BD142" si="2693">PRODUCT(AF142*100*1/AF147)</f>
        <v>0</v>
      </c>
      <c r="BE142" s="27">
        <f t="shared" ref="BE142" si="2694">PRODUCT(AG142*100*1/AG147)</f>
        <v>0</v>
      </c>
      <c r="BF142" s="27">
        <f t="shared" ref="BF142" si="2695">PRODUCT(AH142*100*1/AH147)</f>
        <v>0</v>
      </c>
      <c r="BG142" s="27">
        <f t="shared" ref="BG142" si="2696">PRODUCT(AI142*100*1/AI147)</f>
        <v>0</v>
      </c>
      <c r="BH142" s="27">
        <f t="shared" ref="BH142" si="2697">PRODUCT(AJ142*100*1/AJ147)</f>
        <v>0</v>
      </c>
      <c r="BI142" s="25">
        <f t="shared" ref="BI142" si="2698">PRODUCT(AK142*100*1/AK147)</f>
        <v>5.5555555555555554</v>
      </c>
      <c r="BJ142" s="27">
        <f t="shared" ref="BJ142" si="2699">PRODUCT(AL142*100*1/AL147)</f>
        <v>27.777777777777779</v>
      </c>
      <c r="BK142" s="27">
        <f t="shared" ref="BK142" si="2700">PRODUCT(AM142*100*1/AM147)</f>
        <v>0</v>
      </c>
      <c r="BL142" s="27">
        <f t="shared" ref="BL142" si="2701">PRODUCT(AN142*100*1/AN147)</f>
        <v>0</v>
      </c>
      <c r="BM142" s="27">
        <f t="shared" ref="BM142" si="2702">PRODUCT(AO142*100*1/AO147)</f>
        <v>0</v>
      </c>
      <c r="BN142" s="24">
        <f t="shared" ref="BN142" si="2703">PRODUCT(AP142*100*1/AP147)</f>
        <v>0</v>
      </c>
      <c r="BO142" s="40">
        <f t="shared" ref="BO142" si="2704">PRODUCT(AQ142*100*1/AQ147)</f>
        <v>0</v>
      </c>
      <c r="BR142" s="1">
        <v>32</v>
      </c>
      <c r="BS142" s="27">
        <f t="shared" ref="BS142" si="2705">AU131+AU132+AU133+AU134+AU135+AU136+AU137+AU138+AU139+AU140+AU141+AU142</f>
        <v>72.222222222222229</v>
      </c>
      <c r="BT142" s="27">
        <f t="shared" ref="BT142" si="2706">AV131+AV132+AV133+AV134+AV135+AV136+AV137+AV138+AV139+AV140+AV141+AV142</f>
        <v>100.00000000000001</v>
      </c>
      <c r="BU142" s="27">
        <f t="shared" ref="BU142" si="2707">AW131+AW132+AW133+AW134+AW135+AW136+AW137+AW138+AW139+AW140+AW141+AW142</f>
        <v>88.8888888888889</v>
      </c>
      <c r="BV142" s="27">
        <f t="shared" ref="BV142" si="2708">AX131+AX132+AX133+AX134+AX135+AX136+AX137+AX138+AX139+AX140+AX141+AX142</f>
        <v>100</v>
      </c>
      <c r="BW142" s="27">
        <f t="shared" ref="BW142" si="2709">AY131+AY132+AY133+AY134+AY135+AY136+AY137+AY138+AY139+AY140+AY141+AY142</f>
        <v>100</v>
      </c>
      <c r="BX142" s="27">
        <f t="shared" ref="BX142" si="2710">AZ131+AZ132+AZ133+AZ134+AZ135+AZ136+AZ137+AZ138+AZ139+AZ140+AZ141+AZ142</f>
        <v>100</v>
      </c>
      <c r="BY142" s="27">
        <f t="shared" ref="BY142" si="2711">BA131+BA132+BA133+BA134+BA135+BA136+BA137+BA138+BA139+BA140+BA141+BA142</f>
        <v>100</v>
      </c>
      <c r="BZ142" s="27">
        <f t="shared" ref="BZ142" si="2712">BB131+BB132+BB133+BB134+BB135+BB136+BB137+BB138+BB139+BB140+BB141+BB142</f>
        <v>100.00000000000001</v>
      </c>
      <c r="CA142" s="27">
        <f t="shared" ref="CA142" si="2713">BC131+BC132+BC133+BC134+BC135+BC136+BC137+BC138+BC139+BC140+BC141+BC142</f>
        <v>100</v>
      </c>
      <c r="CB142" s="27">
        <f t="shared" ref="CB142" si="2714">BD131+BD132+BD133+BD134+BD135+BD136+BD137+BD138+BD139+BD140+BD141+BD142</f>
        <v>100</v>
      </c>
      <c r="CC142" s="27">
        <f t="shared" ref="CC142" si="2715">BE131+BE132+BE133+BE134+BE135+BE136+BE137+BE138+BE139+BE140+BE141+BE142</f>
        <v>100</v>
      </c>
      <c r="CD142" s="27">
        <f t="shared" ref="CD142" si="2716">BF131+BF132+BF133+BF134+BF135+BF136+BF137+BF138+BF139+BF140+BF141+BF142</f>
        <v>100</v>
      </c>
      <c r="CE142" s="27">
        <f t="shared" ref="CE142" si="2717">BG131+BG132+BG133+BG134+BG135+BG136+BG137+BG138+BG139+BG140+BG141+BG142</f>
        <v>100.00000000000001</v>
      </c>
      <c r="CF142" s="27">
        <f t="shared" ref="CF142" si="2718">BH131+BH132+BH133+BH134+BH135+BH136+BH137+BH138+BH139+BH140+BH141+BH142</f>
        <v>100.00000000000001</v>
      </c>
      <c r="CG142" s="25">
        <f t="shared" ref="CG142" si="2719">BI131+BI132+BI133+BI134+BI135+BI136+BI137+BI138+BI139+BI140+BI141+BI142</f>
        <v>72.222222222222229</v>
      </c>
      <c r="CH142" s="27">
        <f t="shared" ref="CH142" si="2720">BJ131+BJ132+BJ133+BJ134+BJ135+BJ136+BJ137+BJ138+BJ139+BJ140+BJ141+BJ142</f>
        <v>100</v>
      </c>
      <c r="CI142" s="27">
        <f t="shared" ref="CI142" si="2721">BK131+BK132+BK133+BK134+BK135+BK136+BK137+BK138+BK139+BK140+BK141+BK142</f>
        <v>100</v>
      </c>
      <c r="CJ142" s="27">
        <f t="shared" ref="CJ142" si="2722">BL131+BL132+BL133+BL134+BL135+BL136+BL137+BL138+BL139+BL140+BL141+BL142</f>
        <v>100</v>
      </c>
      <c r="CK142" s="27">
        <f t="shared" ref="CK142" si="2723">BM131+BM132+BM133+BM134+BM135+BM136+BM137+BM138+BM139+BM140+BM141+BM142</f>
        <v>100</v>
      </c>
      <c r="CL142" s="24">
        <f t="shared" ref="CL142" si="2724">BN131+BN132+BN133+BN134+BN135+BN136+BN137+BN138+BN139+BN140+BN141+BN142</f>
        <v>100</v>
      </c>
      <c r="CM142" s="40">
        <f t="shared" ref="CM142" si="2725">BO131+BO132+BO133+BO134+BO135+BO136+BO137+BO138+BO139+BO140+BO141+BO142</f>
        <v>100</v>
      </c>
      <c r="CN142" s="7"/>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row>
    <row r="143" spans="1:118" s="1" customFormat="1" x14ac:dyDescent="0.25">
      <c r="B143" s="1" t="s">
        <v>14</v>
      </c>
      <c r="C143" s="2">
        <v>0</v>
      </c>
      <c r="D143" s="2">
        <v>0</v>
      </c>
      <c r="E143" s="2">
        <v>1</v>
      </c>
      <c r="F143" s="2">
        <v>0</v>
      </c>
      <c r="G143" s="2">
        <v>5</v>
      </c>
      <c r="H143" s="2">
        <v>11</v>
      </c>
      <c r="I143" s="2">
        <v>0</v>
      </c>
      <c r="J143" s="2">
        <v>0</v>
      </c>
      <c r="K143" s="3">
        <v>0</v>
      </c>
      <c r="L143" s="3">
        <v>0</v>
      </c>
      <c r="M143" s="3">
        <v>1</v>
      </c>
      <c r="N143" s="3">
        <v>0</v>
      </c>
      <c r="O143" s="3">
        <v>0</v>
      </c>
      <c r="P143" s="3">
        <v>0</v>
      </c>
      <c r="Q143" s="3">
        <v>0</v>
      </c>
      <c r="R143" s="3">
        <v>0</v>
      </c>
      <c r="S143" s="1">
        <v>18</v>
      </c>
      <c r="V143" s="1">
        <v>64</v>
      </c>
      <c r="W143" s="3">
        <f>O131</f>
        <v>5</v>
      </c>
      <c r="X143" s="3">
        <f>O132</f>
        <v>0</v>
      </c>
      <c r="Y143" s="3">
        <f>O133</f>
        <v>1</v>
      </c>
      <c r="Z143" s="3">
        <f>O134</f>
        <v>0</v>
      </c>
      <c r="AA143" s="3">
        <f>O135</f>
        <v>0</v>
      </c>
      <c r="AB143" s="3">
        <f>O136</f>
        <v>0</v>
      </c>
      <c r="AC143" s="3">
        <f>O137</f>
        <v>0</v>
      </c>
      <c r="AD143" s="3">
        <f>O138</f>
        <v>0</v>
      </c>
      <c r="AE143" s="3">
        <f>O139</f>
        <v>0</v>
      </c>
      <c r="AF143" s="3">
        <f>O140</f>
        <v>0</v>
      </c>
      <c r="AG143" s="3">
        <f>O141</f>
        <v>0</v>
      </c>
      <c r="AH143" s="3">
        <f>O142</f>
        <v>0</v>
      </c>
      <c r="AI143" s="3">
        <f>O143</f>
        <v>0</v>
      </c>
      <c r="AJ143" s="3">
        <f>O144</f>
        <v>0</v>
      </c>
      <c r="AK143" s="3">
        <f>O145</f>
        <v>1</v>
      </c>
      <c r="AL143" s="3">
        <f>O146</f>
        <v>0</v>
      </c>
      <c r="AM143" s="3">
        <f>O147</f>
        <v>0</v>
      </c>
      <c r="AN143" s="3">
        <f>O148</f>
        <v>0</v>
      </c>
      <c r="AO143" s="3">
        <f>O149</f>
        <v>0</v>
      </c>
      <c r="AP143" s="1">
        <f>O150</f>
        <v>0</v>
      </c>
      <c r="AQ143" s="42">
        <f>O151</f>
        <v>0</v>
      </c>
      <c r="AT143" s="1">
        <v>64</v>
      </c>
      <c r="AU143" s="27">
        <f t="shared" ref="AU143" si="2726">PRODUCT(W143*100*1/W147)</f>
        <v>27.777777777777779</v>
      </c>
      <c r="AV143" s="27">
        <f t="shared" ref="AV143" si="2727">PRODUCT(X143*100*1/X147)</f>
        <v>0</v>
      </c>
      <c r="AW143" s="27">
        <f t="shared" ref="AW143" si="2728">PRODUCT(Y143*100*1/Y147)</f>
        <v>5.5555555555555554</v>
      </c>
      <c r="AX143" s="27">
        <f t="shared" ref="AX143" si="2729">PRODUCT(Z143*100*1/Z147)</f>
        <v>0</v>
      </c>
      <c r="AY143" s="27">
        <f t="shared" ref="AY143" si="2730">PRODUCT(AA143*100*1/AA147)</f>
        <v>0</v>
      </c>
      <c r="AZ143" s="27">
        <f t="shared" ref="AZ143" si="2731">PRODUCT(AB143*100*1/AB147)</f>
        <v>0</v>
      </c>
      <c r="BA143" s="27">
        <f t="shared" ref="BA143" si="2732">PRODUCT(AC143*100*1/AC147)</f>
        <v>0</v>
      </c>
      <c r="BB143" s="27">
        <f t="shared" ref="BB143" si="2733">PRODUCT(AD143*100*1/AD147)</f>
        <v>0</v>
      </c>
      <c r="BC143" s="27">
        <f t="shared" ref="BC143" si="2734">PRODUCT(AE143*100*1/AE147)</f>
        <v>0</v>
      </c>
      <c r="BD143" s="27">
        <f t="shared" ref="BD143" si="2735">PRODUCT(AF143*100*1/AF147)</f>
        <v>0</v>
      </c>
      <c r="BE143" s="27">
        <f t="shared" ref="BE143" si="2736">PRODUCT(AG143*100*1/AG147)</f>
        <v>0</v>
      </c>
      <c r="BF143" s="27">
        <f t="shared" ref="BF143" si="2737">PRODUCT(AH143*100*1/AH147)</f>
        <v>0</v>
      </c>
      <c r="BG143" s="27">
        <f t="shared" ref="BG143" si="2738">PRODUCT(AI143*100*1/AI147)</f>
        <v>0</v>
      </c>
      <c r="BH143" s="27">
        <f t="shared" ref="BH143" si="2739">PRODUCT(AJ143*100*1/AJ147)</f>
        <v>0</v>
      </c>
      <c r="BI143" s="27">
        <f t="shared" ref="BI143" si="2740">PRODUCT(AK143*100*1/AK147)</f>
        <v>5.5555555555555554</v>
      </c>
      <c r="BJ143" s="27">
        <f t="shared" ref="BJ143" si="2741">PRODUCT(AL143*100*1/AL147)</f>
        <v>0</v>
      </c>
      <c r="BK143" s="27">
        <f t="shared" ref="BK143" si="2742">PRODUCT(AM143*100*1/AM147)</f>
        <v>0</v>
      </c>
      <c r="BL143" s="27">
        <f t="shared" ref="BL143" si="2743">PRODUCT(AN143*100*1/AN147)</f>
        <v>0</v>
      </c>
      <c r="BM143" s="27">
        <f t="shared" ref="BM143" si="2744">PRODUCT(AO143*100*1/AO147)</f>
        <v>0</v>
      </c>
      <c r="BN143" s="24">
        <f t="shared" ref="BN143" si="2745">PRODUCT(AP143*100*1/AP147)</f>
        <v>0</v>
      </c>
      <c r="BO143" s="40">
        <f t="shared" ref="BO143" si="2746">PRODUCT(AQ143*100*1/AQ147)</f>
        <v>0</v>
      </c>
      <c r="BR143" s="1">
        <v>64</v>
      </c>
      <c r="BS143" s="27">
        <f t="shared" ref="BS143" si="2747">AU131+AU132+AU133+AU134+AU135+AU136+AU137+AU138+AU139+AU140+AU141+AU142+AU143</f>
        <v>100</v>
      </c>
      <c r="BT143" s="27">
        <f t="shared" ref="BT143" si="2748">AV131+AV132+AV133+AV134+AV135+AV136+AV137+AV138+AV139+AV140+AV141+AV142+AV143</f>
        <v>100.00000000000001</v>
      </c>
      <c r="BU143" s="27">
        <f t="shared" ref="BU143" si="2749">AW131+AW132+AW133+AW134+AW135+AW136+AW137+AW138+AW139+AW140+AW141+AW142+AW143</f>
        <v>94.444444444444457</v>
      </c>
      <c r="BV143" s="27">
        <f t="shared" ref="BV143" si="2750">AX131+AX132+AX133+AX134+AX135+AX136+AX137+AX138+AX139+AX140+AX141+AX142+AX143</f>
        <v>100</v>
      </c>
      <c r="BW143" s="27">
        <f t="shared" ref="BW143" si="2751">AY131+AY132+AY133+AY134+AY135+AY136+AY137+AY138+AY139+AY140+AY141+AY142+AY143</f>
        <v>100</v>
      </c>
      <c r="BX143" s="27">
        <f t="shared" ref="BX143" si="2752">AZ131+AZ132+AZ133+AZ134+AZ135+AZ136+AZ137+AZ138+AZ139+AZ140+AZ141+AZ142+AZ143</f>
        <v>100</v>
      </c>
      <c r="BY143" s="27">
        <f t="shared" ref="BY143" si="2753">BA131+BA132+BA133+BA134+BA135+BA136+BA137+BA138+BA139+BA140+BA141+BA142+BA143</f>
        <v>100</v>
      </c>
      <c r="BZ143" s="27">
        <f t="shared" ref="BZ143" si="2754">BB131+BB132+BB133+BB134+BB135+BB136+BB137+BB138+BB139+BB140+BB141+BB142+BB143</f>
        <v>100.00000000000001</v>
      </c>
      <c r="CA143" s="27">
        <f t="shared" ref="CA143" si="2755">BC131+BC132+BC133+BC134+BC135+BC136+BC137+BC138+BC139+BC140+BC141+BC142+BC143</f>
        <v>100</v>
      </c>
      <c r="CB143" s="27">
        <f t="shared" ref="CB143" si="2756">BD131+BD132+BD133+BD134+BD135+BD136+BD137+BD138+BD139+BD140+BD141+BD142+BD143</f>
        <v>100</v>
      </c>
      <c r="CC143" s="27">
        <f t="shared" ref="CC143" si="2757">BE131+BE132+BE133+BE134+BE135+BE136+BE137+BE138+BE139+BE140+BE141+BE142+BE143</f>
        <v>100</v>
      </c>
      <c r="CD143" s="27">
        <f t="shared" ref="CD143" si="2758">BF131+BF132+BF133+BF134+BF135+BF136+BF137+BF138+BF139+BF140+BF141+BF142+BF143</f>
        <v>100</v>
      </c>
      <c r="CE143" s="27">
        <f t="shared" ref="CE143" si="2759">BG131+BG132+BG133+BG134+BG135+BG136+BG137+BG138+BG139+BG140+BG141+BG142+BG143</f>
        <v>100.00000000000001</v>
      </c>
      <c r="CF143" s="27">
        <f t="shared" ref="CF143" si="2760">BH131+BH132+BH133+BH134+BH135+BH136+BH137+BH138+BH139+BH140+BH141+BH142+BH143</f>
        <v>100.00000000000001</v>
      </c>
      <c r="CG143" s="27">
        <f t="shared" ref="CG143" si="2761">BI131+BI132+BI133+BI134+BI135+BI136+BI137+BI138+BI139+BI140+BI141+BI142+BI143</f>
        <v>77.777777777777786</v>
      </c>
      <c r="CH143" s="27">
        <f t="shared" ref="CH143" si="2762">BJ131+BJ132+BJ133+BJ134+BJ135+BJ136+BJ137+BJ138+BJ139+BJ140+BJ141+BJ142+BJ143</f>
        <v>100</v>
      </c>
      <c r="CI143" s="27">
        <f t="shared" ref="CI143" si="2763">BK131+BK132+BK133+BK134+BK135+BK136+BK137+BK138+BK139+BK140+BK141+BK142+BK143</f>
        <v>100</v>
      </c>
      <c r="CJ143" s="27">
        <f t="shared" ref="CJ143" si="2764">BL131+BL132+BL133+BL134+BL135+BL136+BL137+BL138+BL139+BL140+BL141+BL142+BL143</f>
        <v>100</v>
      </c>
      <c r="CK143" s="27">
        <f t="shared" ref="CK143" si="2765">BM131+BM132+BM133+BM134+BM135+BM136+BM137+BM138+BM139+BM140+BM141+BM142+BM143</f>
        <v>100</v>
      </c>
      <c r="CL143" s="24">
        <f t="shared" ref="CL143" si="2766">BN131+BN132+BN133+BN134+BN135+BN136+BN137+BN138+BN139+BN140+BN141+BN142+BN143</f>
        <v>100</v>
      </c>
      <c r="CM143" s="40">
        <f t="shared" ref="CM143" si="2767">BO131+BO132+BO133+BO134+BO135+BO136+BO137+BO138+BO139+BO140+BO141+BO142+BO143</f>
        <v>100</v>
      </c>
      <c r="CN143" s="7"/>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row>
    <row r="144" spans="1:118" s="1" customFormat="1" x14ac:dyDescent="0.25">
      <c r="B144" s="1" t="s">
        <v>15</v>
      </c>
      <c r="C144" s="2">
        <v>0</v>
      </c>
      <c r="D144" s="2">
        <v>0</v>
      </c>
      <c r="E144" s="2">
        <v>3</v>
      </c>
      <c r="F144" s="2">
        <v>0</v>
      </c>
      <c r="G144" s="2">
        <v>2</v>
      </c>
      <c r="H144" s="2">
        <v>0</v>
      </c>
      <c r="I144" s="2">
        <v>1</v>
      </c>
      <c r="J144" s="2">
        <v>0</v>
      </c>
      <c r="K144" s="3">
        <v>0</v>
      </c>
      <c r="L144" s="3">
        <v>0</v>
      </c>
      <c r="M144" s="3">
        <v>0</v>
      </c>
      <c r="N144" s="3">
        <v>0</v>
      </c>
      <c r="O144" s="3">
        <v>0</v>
      </c>
      <c r="P144" s="3">
        <v>0</v>
      </c>
      <c r="Q144" s="3">
        <v>0</v>
      </c>
      <c r="R144" s="3">
        <v>0</v>
      </c>
      <c r="S144" s="1">
        <v>6</v>
      </c>
      <c r="V144" s="1">
        <v>128</v>
      </c>
      <c r="W144" s="3">
        <f>P131</f>
        <v>0</v>
      </c>
      <c r="X144" s="3">
        <f>P132</f>
        <v>0</v>
      </c>
      <c r="Y144" s="3">
        <f>P133</f>
        <v>1</v>
      </c>
      <c r="Z144" s="3">
        <f>P134</f>
        <v>0</v>
      </c>
      <c r="AA144" s="3">
        <f>P135</f>
        <v>0</v>
      </c>
      <c r="AB144" s="3">
        <f>P136</f>
        <v>0</v>
      </c>
      <c r="AC144" s="3">
        <f>P137</f>
        <v>0</v>
      </c>
      <c r="AD144" s="3">
        <f>P138</f>
        <v>0</v>
      </c>
      <c r="AE144" s="3">
        <f>P139</f>
        <v>0</v>
      </c>
      <c r="AF144" s="3">
        <f>P140</f>
        <v>0</v>
      </c>
      <c r="AG144" s="3">
        <f>P141</f>
        <v>0</v>
      </c>
      <c r="AH144" s="3">
        <f>P142</f>
        <v>0</v>
      </c>
      <c r="AI144" s="3">
        <f>P143</f>
        <v>0</v>
      </c>
      <c r="AJ144" s="3">
        <f>P144</f>
        <v>0</v>
      </c>
      <c r="AK144" s="3">
        <f>P145</f>
        <v>3</v>
      </c>
      <c r="AL144" s="3">
        <f>P146</f>
        <v>0</v>
      </c>
      <c r="AM144" s="3">
        <f>P147</f>
        <v>0</v>
      </c>
      <c r="AN144" s="3">
        <f>P148</f>
        <v>0</v>
      </c>
      <c r="AO144" s="3">
        <f>P149</f>
        <v>0</v>
      </c>
      <c r="AP144" s="1">
        <f>P150</f>
        <v>0</v>
      </c>
      <c r="AQ144" s="42">
        <f>P151</f>
        <v>0</v>
      </c>
      <c r="AT144" s="1">
        <v>128</v>
      </c>
      <c r="AU144" s="27">
        <f t="shared" ref="AU144" si="2768">PRODUCT(W144*100*1/W147)</f>
        <v>0</v>
      </c>
      <c r="AV144" s="27">
        <f t="shared" ref="AV144" si="2769">PRODUCT(X144*100*1/X147)</f>
        <v>0</v>
      </c>
      <c r="AW144" s="27">
        <f t="shared" ref="AW144" si="2770">PRODUCT(Y144*100*1/Y147)</f>
        <v>5.5555555555555554</v>
      </c>
      <c r="AX144" s="27">
        <f t="shared" ref="AX144" si="2771">PRODUCT(Z144*100*1/Z147)</f>
        <v>0</v>
      </c>
      <c r="AY144" s="27">
        <f t="shared" ref="AY144" si="2772">PRODUCT(AA144*100*1/AA147)</f>
        <v>0</v>
      </c>
      <c r="AZ144" s="27">
        <f t="shared" ref="AZ144" si="2773">PRODUCT(AB144*100*1/AB147)</f>
        <v>0</v>
      </c>
      <c r="BA144" s="27">
        <f t="shared" ref="BA144" si="2774">PRODUCT(AC144*100*1/AC147)</f>
        <v>0</v>
      </c>
      <c r="BB144" s="27">
        <f t="shared" ref="BB144" si="2775">PRODUCT(AD144*100*1/AD147)</f>
        <v>0</v>
      </c>
      <c r="BC144" s="27">
        <f t="shared" ref="BC144" si="2776">PRODUCT(AE144*100*1/AE147)</f>
        <v>0</v>
      </c>
      <c r="BD144" s="27">
        <f t="shared" ref="BD144" si="2777">PRODUCT(AF144*100*1/AF147)</f>
        <v>0</v>
      </c>
      <c r="BE144" s="27">
        <f t="shared" ref="BE144" si="2778">PRODUCT(AG144*100*1/AG147)</f>
        <v>0</v>
      </c>
      <c r="BF144" s="27">
        <f t="shared" ref="BF144" si="2779">PRODUCT(AH144*100*1/AH147)</f>
        <v>0</v>
      </c>
      <c r="BG144" s="27">
        <f t="shared" ref="BG144" si="2780">PRODUCT(AI144*100*1/AI147)</f>
        <v>0</v>
      </c>
      <c r="BH144" s="27">
        <f t="shared" ref="BH144" si="2781">PRODUCT(AJ144*100*1/AJ147)</f>
        <v>0</v>
      </c>
      <c r="BI144" s="27">
        <f t="shared" ref="BI144" si="2782">PRODUCT(AK144*100*1/AK147)</f>
        <v>16.666666666666668</v>
      </c>
      <c r="BJ144" s="27">
        <f t="shared" ref="BJ144" si="2783">PRODUCT(AL144*100*1/AL147)</f>
        <v>0</v>
      </c>
      <c r="BK144" s="27">
        <f t="shared" ref="BK144" si="2784">PRODUCT(AM144*100*1/AM147)</f>
        <v>0</v>
      </c>
      <c r="BL144" s="27">
        <f t="shared" ref="BL144" si="2785">PRODUCT(AN144*100*1/AN147)</f>
        <v>0</v>
      </c>
      <c r="BM144" s="27">
        <f t="shared" ref="BM144" si="2786">PRODUCT(AO144*100*1/AO147)</f>
        <v>0</v>
      </c>
      <c r="BN144" s="24">
        <f t="shared" ref="BN144" si="2787">PRODUCT(AP144*100*1/AP147)</f>
        <v>0</v>
      </c>
      <c r="BO144" s="40">
        <f t="shared" ref="BO144" si="2788">PRODUCT(AQ144*100*1/AQ147)</f>
        <v>0</v>
      </c>
      <c r="BR144" s="1">
        <v>128</v>
      </c>
      <c r="BS144" s="27">
        <f t="shared" ref="BS144" si="2789">AU131+AU132+AU133+AU134+AU135+AU136+AU137+AU138+AU139+AU140+AU141+AU142+AU143+AU144</f>
        <v>100</v>
      </c>
      <c r="BT144" s="27">
        <f t="shared" ref="BT144" si="2790">AV131+AV132+AV133+AV134+AV135+AV136+AV137+AV138+AV139+AV140+AV141+AV142+AV143+AV144</f>
        <v>100.00000000000001</v>
      </c>
      <c r="BU144" s="27">
        <f t="shared" ref="BU144" si="2791">AW131+AW132+AW133+AW134+AW135+AW136+AW137+AW138+AW139+AW140+AW141+AW142+AW143+AW144</f>
        <v>100.00000000000001</v>
      </c>
      <c r="BV144" s="27">
        <f t="shared" ref="BV144" si="2792">AX131+AX132+AX133+AX134+AX135+AX136+AX137+AX138+AX139+AX140+AX141+AX142+AX143+AX144</f>
        <v>100</v>
      </c>
      <c r="BW144" s="27">
        <f t="shared" ref="BW144" si="2793">AY131+AY132+AY133+AY134+AY135+AY136+AY137+AY138+AY139+AY140+AY141+AY142+AY143+AY144</f>
        <v>100</v>
      </c>
      <c r="BX144" s="27">
        <f t="shared" ref="BX144" si="2794">AZ131+AZ132+AZ133+AZ134+AZ135+AZ136+AZ137+AZ138+AZ139+AZ140+AZ141+AZ142+AZ143+AZ144</f>
        <v>100</v>
      </c>
      <c r="BY144" s="27">
        <f t="shared" ref="BY144" si="2795">BA131+BA132+BA133+BA134+BA135+BA136+BA137+BA138+BA139+BA140+BA141+BA142+BA143+BA144</f>
        <v>100</v>
      </c>
      <c r="BZ144" s="27">
        <f t="shared" ref="BZ144" si="2796">BB131+BB132+BB133+BB134+BB135+BB136+BB137+BB138+BB139+BB140+BB141+BB142+BB143+BB144</f>
        <v>100.00000000000001</v>
      </c>
      <c r="CA144" s="27">
        <f t="shared" ref="CA144" si="2797">BC131+BC132+BC133+BC134+BC135+BC136+BC137+BC138+BC139+BC140+BC141+BC142+BC143+BC144</f>
        <v>100</v>
      </c>
      <c r="CB144" s="27">
        <f t="shared" ref="CB144" si="2798">BD131+BD132+BD133+BD134+BD135+BD136+BD137+BD138+BD139+BD140+BD141+BD142+BD143+BD144</f>
        <v>100</v>
      </c>
      <c r="CC144" s="27">
        <f t="shared" ref="CC144" si="2799">BE131+BE132+BE133+BE134+BE135+BE136+BE137+BE138+BE139+BE140+BE141+BE142+BE143+BE144</f>
        <v>100</v>
      </c>
      <c r="CD144" s="27">
        <f t="shared" ref="CD144" si="2800">BF131+BF132+BF133+BF134+BF135+BF136+BF137+BF138+BF139+BF140+BF141+BF142+BF143+BF144</f>
        <v>100</v>
      </c>
      <c r="CE144" s="27">
        <f t="shared" ref="CE144" si="2801">BG131+BG132+BG133+BG134+BG135+BG136+BG137+BG138+BG139+BG140+BG141+BG142+BG143+BG144</f>
        <v>100.00000000000001</v>
      </c>
      <c r="CF144" s="27">
        <f t="shared" ref="CF144" si="2802">BH131+BH132+BH133+BH134+BH135+BH136+BH137+BH138+BH139+BH140+BH141+BH142+BH143+BH144</f>
        <v>100.00000000000001</v>
      </c>
      <c r="CG144" s="27">
        <f t="shared" ref="CG144" si="2803">BI131+BI132+BI133+BI134+BI135+BI136+BI137+BI138+BI139+BI140+BI141+BI142+BI143+BI144</f>
        <v>94.444444444444457</v>
      </c>
      <c r="CH144" s="27">
        <f t="shared" ref="CH144" si="2804">BJ131+BJ132+BJ133+BJ134+BJ135+BJ136+BJ137+BJ138+BJ139+BJ140+BJ141+BJ142+BJ143+BJ144</f>
        <v>100</v>
      </c>
      <c r="CI144" s="27">
        <f t="shared" ref="CI144" si="2805">BK131+BK132+BK133+BK134+BK135+BK136+BK137+BK138+BK139+BK140+BK141+BK142+BK143+BK144</f>
        <v>100</v>
      </c>
      <c r="CJ144" s="27">
        <f t="shared" ref="CJ144" si="2806">BL131+BL132+BL133+BL134+BL135+BL136+BL137+BL138+BL139+BL140+BL141+BL142+BL143+BL144</f>
        <v>100</v>
      </c>
      <c r="CK144" s="27">
        <f t="shared" ref="CK144" si="2807">BM131+BM132+BM133+BM134+BM135+BM136+BM137+BM138+BM139+BM140+BM141+BM142+BM143+BM144</f>
        <v>100</v>
      </c>
      <c r="CL144" s="24">
        <f t="shared" ref="CL144" si="2808">BN131+BN132+BN133+BN134+BN135+BN136+BN137+BN138+BN139+BN140+BN141+BN142+BN143+BN144</f>
        <v>100</v>
      </c>
      <c r="CM144" s="40">
        <f t="shared" ref="CM144" si="2809">BO131+BO132+BO133+BO134+BO135+BO136+BO137+BO138+BO139+BO140+BO141+BO142+BO143+BO144</f>
        <v>100</v>
      </c>
      <c r="CN144" s="7"/>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row>
    <row r="145" spans="2:118" s="1" customFormat="1" x14ac:dyDescent="0.25">
      <c r="B145" s="1" t="s">
        <v>16</v>
      </c>
      <c r="C145" s="2">
        <v>0</v>
      </c>
      <c r="D145" s="2">
        <v>0</v>
      </c>
      <c r="E145" s="2">
        <v>0</v>
      </c>
      <c r="F145" s="2">
        <v>0</v>
      </c>
      <c r="G145" s="2">
        <v>0</v>
      </c>
      <c r="H145" s="2">
        <v>5</v>
      </c>
      <c r="I145" s="2">
        <v>0</v>
      </c>
      <c r="J145" s="2">
        <v>3</v>
      </c>
      <c r="K145" s="2">
        <v>2</v>
      </c>
      <c r="L145" s="2">
        <v>1</v>
      </c>
      <c r="M145" s="2">
        <v>1</v>
      </c>
      <c r="N145" s="2">
        <v>1</v>
      </c>
      <c r="O145" s="3">
        <v>1</v>
      </c>
      <c r="P145" s="3">
        <v>3</v>
      </c>
      <c r="Q145" s="3">
        <v>1</v>
      </c>
      <c r="R145" s="3">
        <v>0</v>
      </c>
      <c r="S145" s="1">
        <v>18</v>
      </c>
      <c r="V145" s="1">
        <v>256</v>
      </c>
      <c r="W145" s="3">
        <f>Q131</f>
        <v>0</v>
      </c>
      <c r="X145" s="3">
        <f>Q132</f>
        <v>0</v>
      </c>
      <c r="Y145" s="3">
        <f>Q133</f>
        <v>0</v>
      </c>
      <c r="Z145" s="3">
        <f>Q134</f>
        <v>0</v>
      </c>
      <c r="AA145" s="3">
        <f>Q135</f>
        <v>0</v>
      </c>
      <c r="AB145" s="3">
        <f>Q136</f>
        <v>0</v>
      </c>
      <c r="AC145" s="3">
        <f>Q137</f>
        <v>0</v>
      </c>
      <c r="AD145" s="3">
        <f>Q138</f>
        <v>0</v>
      </c>
      <c r="AE145" s="3">
        <f>Q139</f>
        <v>0</v>
      </c>
      <c r="AF145" s="3">
        <f>Q140</f>
        <v>0</v>
      </c>
      <c r="AG145" s="3">
        <f>Q141</f>
        <v>0</v>
      </c>
      <c r="AH145" s="3">
        <f>Q142</f>
        <v>0</v>
      </c>
      <c r="AI145" s="3">
        <f>Q143</f>
        <v>0</v>
      </c>
      <c r="AJ145" s="3">
        <f>Q144</f>
        <v>0</v>
      </c>
      <c r="AK145" s="3">
        <f>Q145</f>
        <v>1</v>
      </c>
      <c r="AL145" s="3">
        <f>Q146</f>
        <v>0</v>
      </c>
      <c r="AM145" s="3">
        <f>Q147</f>
        <v>0</v>
      </c>
      <c r="AN145" s="3">
        <f>Q148</f>
        <v>0</v>
      </c>
      <c r="AO145" s="3">
        <f>Q149</f>
        <v>0</v>
      </c>
      <c r="AP145" s="1">
        <f>Q150</f>
        <v>0</v>
      </c>
      <c r="AQ145" s="42">
        <f>Q151</f>
        <v>0</v>
      </c>
      <c r="AT145" s="1">
        <v>256</v>
      </c>
      <c r="AU145" s="27">
        <f t="shared" ref="AU145" si="2810">PRODUCT(W145*100*1/W147)</f>
        <v>0</v>
      </c>
      <c r="AV145" s="27">
        <f t="shared" ref="AV145" si="2811">PRODUCT(X145*100*1/X147)</f>
        <v>0</v>
      </c>
      <c r="AW145" s="27">
        <f t="shared" ref="AW145" si="2812">PRODUCT(Y145*100*1/Y147)</f>
        <v>0</v>
      </c>
      <c r="AX145" s="27">
        <f t="shared" ref="AX145" si="2813">PRODUCT(Z145*100*1/Z147)</f>
        <v>0</v>
      </c>
      <c r="AY145" s="27">
        <f t="shared" ref="AY145" si="2814">PRODUCT(AA145*100*1/AA147)</f>
        <v>0</v>
      </c>
      <c r="AZ145" s="27">
        <f t="shared" ref="AZ145" si="2815">PRODUCT(AB145*100*1/AB147)</f>
        <v>0</v>
      </c>
      <c r="BA145" s="27">
        <f t="shared" ref="BA145" si="2816">PRODUCT(AC145*100*1/AC147)</f>
        <v>0</v>
      </c>
      <c r="BB145" s="27">
        <f t="shared" ref="BB145" si="2817">PRODUCT(AD145*100*1/AD147)</f>
        <v>0</v>
      </c>
      <c r="BC145" s="27">
        <f t="shared" ref="BC145" si="2818">PRODUCT(AE145*100*1/AE147)</f>
        <v>0</v>
      </c>
      <c r="BD145" s="27">
        <f t="shared" ref="BD145" si="2819">PRODUCT(AF145*100*1/AF147)</f>
        <v>0</v>
      </c>
      <c r="BE145" s="27">
        <f t="shared" ref="BE145" si="2820">PRODUCT(AG145*100*1/AG147)</f>
        <v>0</v>
      </c>
      <c r="BF145" s="27">
        <f t="shared" ref="BF145" si="2821">PRODUCT(AH145*100*1/AH147)</f>
        <v>0</v>
      </c>
      <c r="BG145" s="27">
        <f t="shared" ref="BG145" si="2822">PRODUCT(AI145*100*1/AI147)</f>
        <v>0</v>
      </c>
      <c r="BH145" s="27">
        <f t="shared" ref="BH145" si="2823">PRODUCT(AJ145*100*1/AJ147)</f>
        <v>0</v>
      </c>
      <c r="BI145" s="27">
        <f t="shared" ref="BI145" si="2824">PRODUCT(AK145*100*1/AK147)</f>
        <v>5.5555555555555554</v>
      </c>
      <c r="BJ145" s="27">
        <f t="shared" ref="BJ145" si="2825">PRODUCT(AL145*100*1/AL147)</f>
        <v>0</v>
      </c>
      <c r="BK145" s="27">
        <f t="shared" ref="BK145" si="2826">PRODUCT(AM145*100*1/AM147)</f>
        <v>0</v>
      </c>
      <c r="BL145" s="27">
        <f t="shared" ref="BL145" si="2827">PRODUCT(AN145*100*1/AN147)</f>
        <v>0</v>
      </c>
      <c r="BM145" s="27">
        <f t="shared" ref="BM145" si="2828">PRODUCT(AO145*100*1/AO147)</f>
        <v>0</v>
      </c>
      <c r="BN145" s="24">
        <f t="shared" ref="BN145" si="2829">PRODUCT(AP145*100*1/AP147)</f>
        <v>0</v>
      </c>
      <c r="BO145" s="40">
        <f t="shared" ref="BO145" si="2830">PRODUCT(AQ145*100*1/AQ147)</f>
        <v>0</v>
      </c>
      <c r="BR145" s="1">
        <v>256</v>
      </c>
      <c r="BS145" s="27">
        <f t="shared" ref="BS145" si="2831">AU131+AU132+AU133+AU134+AU135+AU136+AU137+AU138+AU139+AU140+AU141+AU142+AU143+AU144+AU145</f>
        <v>100</v>
      </c>
      <c r="BT145" s="27">
        <f t="shared" ref="BT145" si="2832">AV131+AV132+AV133+AV134+AV135+AV136+AV137+AV138+AV139+AV140+AV141+AV142+AV143+AV144+AV145</f>
        <v>100.00000000000001</v>
      </c>
      <c r="BU145" s="27">
        <f t="shared" ref="BU145" si="2833">AW131+AW132+AW133+AW134+AW135+AW136+AW137+AW138+AW139+AW140+AW141+AW142+AW143+AW144+AW145</f>
        <v>100.00000000000001</v>
      </c>
      <c r="BV145" s="27">
        <f t="shared" ref="BV145" si="2834">AX131+AX132+AX133+AX134+AX135+AX136+AX137+AX138+AX139+AX140+AX141+AX142+AX143+AX144+AX145</f>
        <v>100</v>
      </c>
      <c r="BW145" s="27">
        <f t="shared" ref="BW145" si="2835">AY131+AY132+AY133+AY134+AY135+AY136+AY137+AY138+AY139+AY140+AY141+AY142+AY143+AY144+AY145</f>
        <v>100</v>
      </c>
      <c r="BX145" s="27">
        <f t="shared" ref="BX145" si="2836">AZ131+AZ132+AZ133+AZ134+AZ135+AZ136+AZ137+AZ138+AZ139+AZ140+AZ141+AZ142+AZ143+AZ144+AZ145</f>
        <v>100</v>
      </c>
      <c r="BY145" s="27">
        <f t="shared" ref="BY145" si="2837">BA131+BA132+BA133+BA134+BA135+BA136+BA137+BA138+BA139+BA140+BA141+BA142+BA143+BA144+BA145</f>
        <v>100</v>
      </c>
      <c r="BZ145" s="27">
        <f t="shared" ref="BZ145" si="2838">BB131+BB132+BB133+BB134+BB135+BB136+BB137+BB138+BB139+BB140+BB141+BB142+BB143+BB144+BB145</f>
        <v>100.00000000000001</v>
      </c>
      <c r="CA145" s="27">
        <f t="shared" ref="CA145" si="2839">BC131+BC132+BC133+BC134+BC135+BC136+BC137+BC138+BC139+BC140+BC141+BC142+BC143+BC144+BC145</f>
        <v>100</v>
      </c>
      <c r="CB145" s="27">
        <f t="shared" ref="CB145" si="2840">BD131+BD132+BD133+BD134+BD135+BD136+BD137+BD138+BD139+BD140+BD141+BD142+BD143+BD144+BD145</f>
        <v>100</v>
      </c>
      <c r="CC145" s="27">
        <f t="shared" ref="CC145" si="2841">BE131+BE132+BE133+BE134+BE135+BE136+BE137+BE138+BE139+BE140+BE141+BE142+BE143+BE144+BE145</f>
        <v>100</v>
      </c>
      <c r="CD145" s="27">
        <f t="shared" ref="CD145" si="2842">BF131+BF132+BF133+BF134+BF135+BF136+BF137+BF138+BF139+BF140+BF141+BF142+BF143+BF144+BF145</f>
        <v>100</v>
      </c>
      <c r="CE145" s="27">
        <f t="shared" ref="CE145" si="2843">BG131+BG132+BG133+BG134+BG135+BG136+BG137+BG138+BG139+BG140+BG141+BG142+BG143+BG144+BG145</f>
        <v>100.00000000000001</v>
      </c>
      <c r="CF145" s="27">
        <f t="shared" ref="CF145" si="2844">BH131+BH132+BH133+BH134+BH135+BH136+BH137+BH138+BH139+BH140+BH141+BH142+BH143+BH144+BH145</f>
        <v>100.00000000000001</v>
      </c>
      <c r="CG145" s="27">
        <f t="shared" ref="CG145" si="2845">BI131+BI132+BI133+BI134+BI135+BI136+BI137+BI138+BI139+BI140+BI141+BI142+BI143+BI144+BI145</f>
        <v>100.00000000000001</v>
      </c>
      <c r="CH145" s="27">
        <f t="shared" ref="CH145" si="2846">BJ131+BJ132+BJ133+BJ134+BJ135+BJ136+BJ137+BJ138+BJ139+BJ140+BJ141+BJ142+BJ143+BJ144+BJ145</f>
        <v>100</v>
      </c>
      <c r="CI145" s="27">
        <f t="shared" ref="CI145" si="2847">BK131+BK132+BK133+BK134+BK135+BK136+BK137+BK138+BK139+BK140+BK141+BK142+BK143+BK144+BK145</f>
        <v>100</v>
      </c>
      <c r="CJ145" s="27">
        <f t="shared" ref="CJ145" si="2848">BL131+BL132+BL133+BL134+BL135+BL136+BL137+BL138+BL139+BL140+BL141+BL142+BL143+BL144+BL145</f>
        <v>100</v>
      </c>
      <c r="CK145" s="27">
        <f t="shared" ref="CK145" si="2849">BM131+BM132+BM133+BM134+BM135+BM136+BM137+BM138+BM139+BM140+BM141+BM142+BM143+BM144+BM145</f>
        <v>100</v>
      </c>
      <c r="CL145" s="24">
        <f t="shared" ref="CL145" si="2850">BN131+BN132+BN133+BN134+BN135+BN136+BN137+BN138+BN139+BN140+BN141+BN142+BN143+BN144+BN145</f>
        <v>100</v>
      </c>
      <c r="CM145" s="40">
        <f t="shared" ref="CM145" si="2851">BO131+BO132+BO133+BO134+BO135+BO136+BO137+BO138+BO139+BO140+BO141+BO142+BO143+BO144+BO145</f>
        <v>100</v>
      </c>
      <c r="CN145" s="7"/>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row>
    <row r="146" spans="2:118" s="1" customFormat="1" x14ac:dyDescent="0.25">
      <c r="B146" s="1" t="s">
        <v>17</v>
      </c>
      <c r="C146" s="2">
        <v>0</v>
      </c>
      <c r="D146" s="2">
        <v>0</v>
      </c>
      <c r="E146" s="2">
        <v>10</v>
      </c>
      <c r="F146" s="2">
        <v>0</v>
      </c>
      <c r="G146" s="2">
        <v>2</v>
      </c>
      <c r="H146" s="2">
        <v>0</v>
      </c>
      <c r="I146" s="2">
        <v>0</v>
      </c>
      <c r="J146" s="2">
        <v>0</v>
      </c>
      <c r="K146" s="4">
        <v>1</v>
      </c>
      <c r="L146" s="3">
        <v>0</v>
      </c>
      <c r="M146" s="3">
        <v>0</v>
      </c>
      <c r="N146" s="3">
        <v>5</v>
      </c>
      <c r="O146" s="3">
        <v>0</v>
      </c>
      <c r="P146" s="3">
        <v>0</v>
      </c>
      <c r="Q146" s="3">
        <v>0</v>
      </c>
      <c r="R146" s="3">
        <v>0</v>
      </c>
      <c r="S146" s="1">
        <v>18</v>
      </c>
      <c r="V146" s="1">
        <v>512</v>
      </c>
      <c r="W146" s="3">
        <f>R131</f>
        <v>0</v>
      </c>
      <c r="X146" s="3">
        <f>R132</f>
        <v>0</v>
      </c>
      <c r="Y146" s="3">
        <f>R133</f>
        <v>0</v>
      </c>
      <c r="Z146" s="3">
        <f>R134</f>
        <v>0</v>
      </c>
      <c r="AA146" s="3">
        <f>R135</f>
        <v>0</v>
      </c>
      <c r="AB146" s="3">
        <f>R136</f>
        <v>0</v>
      </c>
      <c r="AC146" s="3">
        <f>R137</f>
        <v>0</v>
      </c>
      <c r="AD146" s="3">
        <f>R138</f>
        <v>0</v>
      </c>
      <c r="AE146" s="3">
        <f>R139</f>
        <v>0</v>
      </c>
      <c r="AF146" s="3">
        <f>R140</f>
        <v>0</v>
      </c>
      <c r="AG146" s="3">
        <f>R141</f>
        <v>0</v>
      </c>
      <c r="AH146" s="3">
        <f>R142</f>
        <v>0</v>
      </c>
      <c r="AI146" s="3">
        <f>R143</f>
        <v>0</v>
      </c>
      <c r="AJ146" s="3">
        <f>R144</f>
        <v>0</v>
      </c>
      <c r="AK146" s="3">
        <f>R145</f>
        <v>0</v>
      </c>
      <c r="AL146" s="3">
        <f>R146</f>
        <v>0</v>
      </c>
      <c r="AM146" s="3">
        <f>R147</f>
        <v>0</v>
      </c>
      <c r="AN146" s="3">
        <f>R148</f>
        <v>0</v>
      </c>
      <c r="AO146" s="3">
        <f>R149</f>
        <v>0</v>
      </c>
      <c r="AP146" s="1">
        <f>R150</f>
        <v>0</v>
      </c>
      <c r="AQ146" s="42">
        <f>R151</f>
        <v>0</v>
      </c>
      <c r="AT146" s="1">
        <v>512</v>
      </c>
      <c r="AU146" s="27">
        <f t="shared" ref="AU146" si="2852">PRODUCT(W146*100*1/W147)</f>
        <v>0</v>
      </c>
      <c r="AV146" s="27">
        <f t="shared" ref="AV146" si="2853">PRODUCT(X146*100*1/X147)</f>
        <v>0</v>
      </c>
      <c r="AW146" s="27">
        <f t="shared" ref="AW146" si="2854">PRODUCT(Y146*100*1/Y147)</f>
        <v>0</v>
      </c>
      <c r="AX146" s="27">
        <f t="shared" ref="AX146" si="2855">PRODUCT(Z146*100*1/Z147)</f>
        <v>0</v>
      </c>
      <c r="AY146" s="27">
        <f t="shared" ref="AY146" si="2856">PRODUCT(AA146*100*1/AA147)</f>
        <v>0</v>
      </c>
      <c r="AZ146" s="27">
        <f t="shared" ref="AZ146" si="2857">PRODUCT(AB146*100*1/AB147)</f>
        <v>0</v>
      </c>
      <c r="BA146" s="27">
        <f t="shared" ref="BA146" si="2858">PRODUCT(AC146*100*1/AC147)</f>
        <v>0</v>
      </c>
      <c r="BB146" s="27">
        <f t="shared" ref="BB146" si="2859">PRODUCT(AD146*100*1/AD147)</f>
        <v>0</v>
      </c>
      <c r="BC146" s="27">
        <f t="shared" ref="BC146" si="2860">PRODUCT(AE146*100*1/AE147)</f>
        <v>0</v>
      </c>
      <c r="BD146" s="27">
        <f t="shared" ref="BD146" si="2861">PRODUCT(AF146*100*1/AF147)</f>
        <v>0</v>
      </c>
      <c r="BE146" s="27">
        <f t="shared" ref="BE146" si="2862">PRODUCT(AG146*100*1/AG147)</f>
        <v>0</v>
      </c>
      <c r="BF146" s="27">
        <f t="shared" ref="BF146" si="2863">PRODUCT(AH146*100*1/AH147)</f>
        <v>0</v>
      </c>
      <c r="BG146" s="27">
        <f t="shared" ref="BG146" si="2864">PRODUCT(AI146*100*1/AI147)</f>
        <v>0</v>
      </c>
      <c r="BH146" s="27">
        <f t="shared" ref="BH146" si="2865">PRODUCT(AJ146*100*1/AJ147)</f>
        <v>0</v>
      </c>
      <c r="BI146" s="27">
        <f t="shared" ref="BI146" si="2866">PRODUCT(AK146*100*1/AK147)</f>
        <v>0</v>
      </c>
      <c r="BJ146" s="27">
        <f t="shared" ref="BJ146" si="2867">PRODUCT(AL146*100*1/AL147)</f>
        <v>0</v>
      </c>
      <c r="BK146" s="27">
        <f t="shared" ref="BK146" si="2868">PRODUCT(AM146*100*1/AM147)</f>
        <v>0</v>
      </c>
      <c r="BL146" s="27">
        <f t="shared" ref="BL146" si="2869">PRODUCT(AN146*100*1/AN147)</f>
        <v>0</v>
      </c>
      <c r="BM146" s="27">
        <f t="shared" ref="BM146" si="2870">PRODUCT(AO146*100*1/AO147)</f>
        <v>0</v>
      </c>
      <c r="BN146" s="24">
        <f t="shared" ref="BN146" si="2871">PRODUCT(AP146*100*1/AP147)</f>
        <v>0</v>
      </c>
      <c r="BO146" s="40">
        <f t="shared" ref="BO146" si="2872">PRODUCT(AQ146*100*1/AQ147)</f>
        <v>0</v>
      </c>
      <c r="BR146" s="1">
        <v>512</v>
      </c>
      <c r="BS146" s="27">
        <f t="shared" ref="BS146" si="2873">AU131+AU132+AU133+AU134+AU135+AU136+AU137+AU138+AU139+AU140+AU141+AU142+AU143+AU144+AU145+AU146</f>
        <v>100</v>
      </c>
      <c r="BT146" s="27">
        <f t="shared" ref="BT146" si="2874">AV131+AV132+AV133+AV134+AV135+AV136+AV137+AV138+AV139+AV140+AV141+AV142+AV143+AV144+AV145+AV146</f>
        <v>100.00000000000001</v>
      </c>
      <c r="BU146" s="27">
        <f t="shared" ref="BU146" si="2875">AW131+AW132+AW133+AW134+AW135+AW136+AW137+AW138+AW139+AW140+AW141+AW142+AW143+AW144+AW145+AW146</f>
        <v>100.00000000000001</v>
      </c>
      <c r="BV146" s="27">
        <f t="shared" ref="BV146" si="2876">AX131+AX132+AX133+AX134+AX135+AX136+AX137+AX138+AX139+AX140+AX141+AX142+AX143+AX144+AX145+AX146</f>
        <v>100</v>
      </c>
      <c r="BW146" s="27">
        <f t="shared" ref="BW146" si="2877">AY131+AY132+AY133+AY134+AY135+AY136+AY137+AY138+AY139+AY140+AY141+AY142+AY143+AY144+AY145+AY146</f>
        <v>100</v>
      </c>
      <c r="BX146" s="27">
        <f t="shared" ref="BX146" si="2878">AZ131+AZ132+AZ133+AZ134+AZ135+AZ136+AZ137+AZ138+AZ139+AZ140+AZ141+AZ142+AZ143+AZ144+AZ145+AZ146</f>
        <v>100</v>
      </c>
      <c r="BY146" s="27">
        <f t="shared" ref="BY146" si="2879">BA131+BA132+BA133+BA134+BA135+BA136+BA137+BA138+BA139+BA140+BA141+BA142+BA143+BA144+BA145+BA146</f>
        <v>100</v>
      </c>
      <c r="BZ146" s="27">
        <f t="shared" ref="BZ146" si="2880">BB131+BB132+BB133+BB134+BB135+BB136+BB137+BB138+BB139+BB140+BB141+BB142+BB143+BB144+BB145+BB146</f>
        <v>100.00000000000001</v>
      </c>
      <c r="CA146" s="27">
        <f t="shared" ref="CA146" si="2881">BC131+BC132+BC133+BC134+BC135+BC136+BC137+BC138+BC139+BC140+BC141+BC142+BC143+BC144+BC145+BC146</f>
        <v>100</v>
      </c>
      <c r="CB146" s="27">
        <f t="shared" ref="CB146" si="2882">BD131+BD132+BD133+BD134+BD135+BD136+BD137+BD138+BD139+BD140+BD141+BD142+BD143+BD144+BD145+BD146</f>
        <v>100</v>
      </c>
      <c r="CC146" s="27">
        <f t="shared" ref="CC146" si="2883">BE131+BE132+BE133+BE134+BE135+BE136+BE137+BE138+BE139+BE140+BE141+BE142+BE143+BE144+BE145+BE146</f>
        <v>100</v>
      </c>
      <c r="CD146" s="27">
        <f t="shared" ref="CD146" si="2884">BF131+BF132+BF133+BF134+BF135+BF136+BF137+BF138+BF139+BF140+BF141+BF142+BF143+BF144+BF145+BF146</f>
        <v>100</v>
      </c>
      <c r="CE146" s="27">
        <f t="shared" ref="CE146" si="2885">BG131+BG132+BG133+BG134+BG135+BG136+BG137+BG138+BG139+BG140+BG141+BG142+BG143+BG144+BG145+BG146</f>
        <v>100.00000000000001</v>
      </c>
      <c r="CF146" s="27">
        <f t="shared" ref="CF146" si="2886">BH131+BH132+BH133+BH134+BH135+BH136+BH137+BH138+BH139+BH140+BH141+BH142+BH143+BH144+BH145+BH146</f>
        <v>100.00000000000001</v>
      </c>
      <c r="CG146" s="27">
        <f t="shared" ref="CG146" si="2887">BI131+BI132+BI133+BI134+BI135+BI136+BI137+BI138+BI139+BI140+BI141+BI142+BI143+BI144+BI145+BI146</f>
        <v>100.00000000000001</v>
      </c>
      <c r="CH146" s="27">
        <f t="shared" ref="CH146" si="2888">BJ131+BJ132+BJ133+BJ134+BJ135+BJ136+BJ137+BJ138+BJ139+BJ140+BJ141+BJ142+BJ143+BJ144+BJ145+BJ146</f>
        <v>100</v>
      </c>
      <c r="CI146" s="27">
        <f t="shared" ref="CI146" si="2889">BK131+BK132+BK133+BK134+BK135+BK136+BK137+BK138+BK139+BK140+BK141+BK142+BK143+BK144+BK145+BK146</f>
        <v>100</v>
      </c>
      <c r="CJ146" s="27">
        <f t="shared" ref="CJ146" si="2890">BL131+BL132+BL133+BL134+BL135+BL136+BL137+BL138+BL139+BL140+BL141+BL142+BL143+BL144+BL145+BL146</f>
        <v>100</v>
      </c>
      <c r="CK146" s="27">
        <f t="shared" ref="CK146" si="2891">BM131+BM132+BM133+BM134+BM135+BM136+BM137+BM138+BM139+BM140+BM141+BM142+BM143+BM144+BM145+BM146</f>
        <v>100</v>
      </c>
      <c r="CL146" s="24">
        <f t="shared" ref="CL146" si="2892">BN131+BN132+BN133+BN134+BN135+BN136+BN137+BN138+BN139+BN140+BN141+BN142+BN143+BN144+BN145+BN146</f>
        <v>100</v>
      </c>
      <c r="CM146" s="40">
        <f t="shared" ref="CM146" si="2893">BO131+BO132+BO133+BO134+BO135+BO136+BO137+BO138+BO139+BO140+BO141+BO142+BO143+BO144+BO145+BO146</f>
        <v>100</v>
      </c>
      <c r="CN146" s="7"/>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row>
    <row r="147" spans="2:118" s="1" customFormat="1" x14ac:dyDescent="0.25">
      <c r="B147" s="1" t="s">
        <v>18</v>
      </c>
      <c r="C147" s="2">
        <v>0</v>
      </c>
      <c r="D147" s="2">
        <v>8</v>
      </c>
      <c r="E147" s="2">
        <v>8</v>
      </c>
      <c r="F147" s="2">
        <v>0</v>
      </c>
      <c r="G147" s="2">
        <v>1</v>
      </c>
      <c r="H147" s="4">
        <v>0</v>
      </c>
      <c r="I147" s="3">
        <v>1</v>
      </c>
      <c r="J147" s="3">
        <v>0</v>
      </c>
      <c r="K147" s="3">
        <v>0</v>
      </c>
      <c r="L147" s="3">
        <v>0</v>
      </c>
      <c r="M147" s="3">
        <v>0</v>
      </c>
      <c r="N147" s="3">
        <v>0</v>
      </c>
      <c r="O147" s="3">
        <v>0</v>
      </c>
      <c r="P147" s="3">
        <v>0</v>
      </c>
      <c r="Q147" s="3">
        <v>0</v>
      </c>
      <c r="R147" s="3">
        <v>0</v>
      </c>
      <c r="S147" s="1">
        <v>18</v>
      </c>
      <c r="V147" s="1" t="s">
        <v>1</v>
      </c>
      <c r="W147" s="1">
        <f>S131</f>
        <v>18</v>
      </c>
      <c r="X147" s="1">
        <f>S132</f>
        <v>18</v>
      </c>
      <c r="Y147" s="1">
        <f>S133</f>
        <v>18</v>
      </c>
      <c r="Z147" s="1">
        <f>S134</f>
        <v>18</v>
      </c>
      <c r="AA147" s="1">
        <f>S135</f>
        <v>18</v>
      </c>
      <c r="AB147" s="1">
        <f>S136</f>
        <v>18</v>
      </c>
      <c r="AC147" s="1">
        <f>S137</f>
        <v>18</v>
      </c>
      <c r="AD147" s="1">
        <f>S138</f>
        <v>18</v>
      </c>
      <c r="AE147" s="1">
        <f>S139</f>
        <v>18</v>
      </c>
      <c r="AF147" s="1">
        <f>S140</f>
        <v>18</v>
      </c>
      <c r="AG147" s="1">
        <f>S141</f>
        <v>18</v>
      </c>
      <c r="AH147" s="1">
        <f>S142</f>
        <v>18</v>
      </c>
      <c r="AI147" s="1">
        <f>S143</f>
        <v>18</v>
      </c>
      <c r="AJ147" s="1">
        <f>S144</f>
        <v>6</v>
      </c>
      <c r="AK147" s="1">
        <f>S145</f>
        <v>18</v>
      </c>
      <c r="AL147" s="1">
        <f>S146</f>
        <v>18</v>
      </c>
      <c r="AM147" s="1">
        <f>S147</f>
        <v>18</v>
      </c>
      <c r="AN147" s="1">
        <f>S148</f>
        <v>18</v>
      </c>
      <c r="AO147" s="1">
        <f>S149</f>
        <v>18</v>
      </c>
      <c r="AP147" s="1">
        <f>S150</f>
        <v>18</v>
      </c>
      <c r="AQ147" s="1">
        <f>S151</f>
        <v>18</v>
      </c>
      <c r="AT147" s="1" t="s">
        <v>36</v>
      </c>
      <c r="AU147" s="24">
        <f t="shared" ref="AU147:BO147" si="2894">SUM(AU131:AU146)</f>
        <v>100</v>
      </c>
      <c r="AV147" s="24">
        <f t="shared" si="2894"/>
        <v>100.00000000000001</v>
      </c>
      <c r="AW147" s="24">
        <f t="shared" si="2894"/>
        <v>100.00000000000001</v>
      </c>
      <c r="AX147" s="24">
        <f t="shared" si="2894"/>
        <v>100</v>
      </c>
      <c r="AY147" s="24">
        <f t="shared" si="2894"/>
        <v>100</v>
      </c>
      <c r="AZ147" s="24">
        <f t="shared" si="2894"/>
        <v>100</v>
      </c>
      <c r="BA147" s="24">
        <f t="shared" si="2894"/>
        <v>100</v>
      </c>
      <c r="BB147" s="24">
        <f t="shared" si="2894"/>
        <v>100.00000000000001</v>
      </c>
      <c r="BC147" s="24">
        <f t="shared" si="2894"/>
        <v>100</v>
      </c>
      <c r="BD147" s="24">
        <f t="shared" si="2894"/>
        <v>100</v>
      </c>
      <c r="BE147" s="24">
        <f t="shared" si="2894"/>
        <v>100</v>
      </c>
      <c r="BF147" s="24">
        <f t="shared" si="2894"/>
        <v>100</v>
      </c>
      <c r="BG147" s="24">
        <f t="shared" si="2894"/>
        <v>100.00000000000001</v>
      </c>
      <c r="BH147" s="24">
        <f t="shared" si="2894"/>
        <v>100.00000000000001</v>
      </c>
      <c r="BI147" s="24">
        <f t="shared" si="2894"/>
        <v>100.00000000000001</v>
      </c>
      <c r="BJ147" s="24">
        <f t="shared" si="2894"/>
        <v>100</v>
      </c>
      <c r="BK147" s="24">
        <f t="shared" si="2894"/>
        <v>100</v>
      </c>
      <c r="BL147" s="24">
        <f t="shared" si="2894"/>
        <v>100</v>
      </c>
      <c r="BM147" s="24">
        <f t="shared" si="2894"/>
        <v>100</v>
      </c>
      <c r="BN147" s="24">
        <f t="shared" si="2894"/>
        <v>100</v>
      </c>
      <c r="BO147" s="24">
        <f t="shared" si="2894"/>
        <v>100</v>
      </c>
      <c r="BS147" s="24"/>
      <c r="BT147" s="24"/>
      <c r="BU147" s="24"/>
      <c r="BV147" s="24"/>
      <c r="BW147" s="24"/>
      <c r="BX147" s="24"/>
      <c r="BY147" s="24"/>
      <c r="BZ147" s="24"/>
      <c r="CA147" s="24"/>
      <c r="CB147" s="24"/>
      <c r="CC147" s="24"/>
      <c r="CD147" s="24"/>
      <c r="CE147" s="24"/>
      <c r="CF147" s="24"/>
      <c r="CG147" s="24"/>
      <c r="CH147" s="24"/>
      <c r="CI147" s="24"/>
      <c r="CJ147" s="24"/>
      <c r="CK147" s="24"/>
      <c r="CL147" s="24"/>
      <c r="CM147" s="24"/>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row>
    <row r="148" spans="2:118" s="1" customFormat="1" x14ac:dyDescent="0.25">
      <c r="B148" s="1" t="s">
        <v>19</v>
      </c>
      <c r="C148" s="2">
        <v>0</v>
      </c>
      <c r="D148" s="2">
        <v>15</v>
      </c>
      <c r="E148" s="2">
        <v>0</v>
      </c>
      <c r="F148" s="2">
        <v>1</v>
      </c>
      <c r="G148" s="2">
        <v>0</v>
      </c>
      <c r="H148" s="2">
        <v>1</v>
      </c>
      <c r="I148" s="4">
        <v>1</v>
      </c>
      <c r="J148" s="3">
        <v>0</v>
      </c>
      <c r="K148" s="3">
        <v>0</v>
      </c>
      <c r="L148" s="3">
        <v>0</v>
      </c>
      <c r="M148" s="3">
        <v>0</v>
      </c>
      <c r="N148" s="3">
        <v>0</v>
      </c>
      <c r="O148" s="3">
        <v>0</v>
      </c>
      <c r="P148" s="3">
        <v>0</v>
      </c>
      <c r="Q148" s="3">
        <v>0</v>
      </c>
      <c r="R148" s="3">
        <v>0</v>
      </c>
      <c r="S148" s="1">
        <v>18</v>
      </c>
      <c r="AU148" s="24"/>
      <c r="AV148" s="24"/>
      <c r="AW148" s="24"/>
      <c r="AX148" s="24"/>
      <c r="AY148" s="24"/>
      <c r="AZ148" s="24"/>
      <c r="BA148" s="24"/>
      <c r="BB148" s="24"/>
      <c r="BC148" s="24"/>
      <c r="BD148" s="24"/>
      <c r="BE148" s="24"/>
      <c r="BF148" s="24"/>
      <c r="BG148" s="24"/>
      <c r="BH148" s="24"/>
      <c r="BI148" s="24"/>
      <c r="BJ148" s="24"/>
      <c r="BK148" s="24"/>
      <c r="BL148" s="24"/>
      <c r="BM148" s="24"/>
      <c r="BN148" s="24"/>
      <c r="BO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row>
    <row r="149" spans="2:118" s="1" customFormat="1" x14ac:dyDescent="0.25">
      <c r="B149" s="1" t="s">
        <v>20</v>
      </c>
      <c r="C149" s="2">
        <v>0</v>
      </c>
      <c r="D149" s="2">
        <v>0</v>
      </c>
      <c r="E149" s="2">
        <v>0</v>
      </c>
      <c r="F149" s="2">
        <v>3</v>
      </c>
      <c r="G149" s="2">
        <v>8</v>
      </c>
      <c r="H149" s="3">
        <v>5</v>
      </c>
      <c r="I149" s="3">
        <v>0</v>
      </c>
      <c r="J149" s="3">
        <v>1</v>
      </c>
      <c r="K149" s="3">
        <v>0</v>
      </c>
      <c r="L149" s="3">
        <v>1</v>
      </c>
      <c r="M149" s="3">
        <v>0</v>
      </c>
      <c r="N149" s="3">
        <v>0</v>
      </c>
      <c r="O149" s="3">
        <v>0</v>
      </c>
      <c r="P149" s="3">
        <v>0</v>
      </c>
      <c r="Q149" s="3">
        <v>0</v>
      </c>
      <c r="R149" s="3">
        <v>0</v>
      </c>
      <c r="S149" s="1">
        <v>18</v>
      </c>
      <c r="AU149" s="24"/>
      <c r="AV149" s="24"/>
      <c r="AW149" s="24"/>
      <c r="AX149" s="24"/>
      <c r="AY149" s="24"/>
      <c r="AZ149" s="24"/>
      <c r="BA149" s="24"/>
      <c r="BB149" s="24"/>
      <c r="BC149" s="24"/>
      <c r="BD149" s="24"/>
      <c r="BE149" s="24"/>
      <c r="BF149" s="24"/>
      <c r="BG149" s="24"/>
      <c r="BH149" s="24"/>
      <c r="BI149" s="24"/>
      <c r="BJ149" s="24"/>
      <c r="BK149" s="24"/>
      <c r="BL149" s="24"/>
      <c r="BM149" s="24"/>
      <c r="BN149" s="24"/>
      <c r="BO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row>
    <row r="150" spans="2:118" s="1" customFormat="1" x14ac:dyDescent="0.25">
      <c r="B150" s="1" t="s">
        <v>21</v>
      </c>
      <c r="C150" s="1">
        <v>0</v>
      </c>
      <c r="D150" s="1">
        <v>0</v>
      </c>
      <c r="E150" s="1">
        <v>0</v>
      </c>
      <c r="F150" s="1">
        <v>0</v>
      </c>
      <c r="G150" s="1">
        <v>0</v>
      </c>
      <c r="H150" s="1">
        <v>0</v>
      </c>
      <c r="I150" s="1">
        <v>0</v>
      </c>
      <c r="J150" s="1">
        <v>1</v>
      </c>
      <c r="K150" s="1">
        <v>0</v>
      </c>
      <c r="L150" s="1">
        <v>1</v>
      </c>
      <c r="M150" s="1">
        <v>16</v>
      </c>
      <c r="N150" s="1">
        <v>0</v>
      </c>
      <c r="O150" s="1">
        <v>0</v>
      </c>
      <c r="P150" s="1">
        <v>0</v>
      </c>
      <c r="Q150" s="1">
        <v>0</v>
      </c>
      <c r="R150" s="1">
        <v>0</v>
      </c>
      <c r="S150" s="1">
        <v>18</v>
      </c>
      <c r="AU150" s="24"/>
      <c r="AV150" s="24"/>
      <c r="AW150" s="24"/>
      <c r="AX150" s="24"/>
      <c r="AY150" s="24"/>
      <c r="AZ150" s="24"/>
      <c r="BA150" s="24"/>
      <c r="BB150" s="24"/>
      <c r="BC150" s="24"/>
      <c r="BD150" s="24"/>
      <c r="BE150" s="24"/>
      <c r="BF150" s="24"/>
      <c r="BG150" s="24"/>
      <c r="BH150" s="24"/>
      <c r="BI150" s="24"/>
      <c r="BJ150" s="24"/>
      <c r="BK150" s="24"/>
      <c r="BL150" s="24"/>
      <c r="BM150" s="24"/>
      <c r="BN150" s="24"/>
      <c r="BO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row>
    <row r="151" spans="2:118" s="1" customFormat="1" x14ac:dyDescent="0.25">
      <c r="B151" s="1" t="s">
        <v>22</v>
      </c>
      <c r="C151" s="42">
        <v>0</v>
      </c>
      <c r="D151" s="42">
        <v>0</v>
      </c>
      <c r="E151" s="42">
        <v>0</v>
      </c>
      <c r="F151" s="42">
        <v>0</v>
      </c>
      <c r="G151" s="42">
        <v>1</v>
      </c>
      <c r="H151" s="42">
        <v>3</v>
      </c>
      <c r="I151" s="42">
        <v>7</v>
      </c>
      <c r="J151" s="42">
        <v>7</v>
      </c>
      <c r="K151" s="42">
        <v>0</v>
      </c>
      <c r="L151" s="42">
        <v>0</v>
      </c>
      <c r="M151" s="42">
        <v>0</v>
      </c>
      <c r="N151" s="42">
        <v>0</v>
      </c>
      <c r="O151" s="42">
        <v>0</v>
      </c>
      <c r="P151" s="42">
        <v>0</v>
      </c>
      <c r="Q151" s="42">
        <v>0</v>
      </c>
      <c r="R151" s="42">
        <v>0</v>
      </c>
      <c r="S151" s="1">
        <v>18</v>
      </c>
      <c r="AU151" s="24"/>
      <c r="AV151" s="24"/>
      <c r="AW151" s="24"/>
      <c r="AX151" s="24"/>
      <c r="AY151" s="24"/>
      <c r="AZ151" s="24"/>
      <c r="BA151" s="24"/>
      <c r="BB151" s="24"/>
      <c r="BC151" s="24"/>
      <c r="BD151" s="24"/>
      <c r="BE151" s="24"/>
      <c r="BF151" s="24"/>
      <c r="BG151" s="24"/>
      <c r="BH151" s="24"/>
      <c r="BI151" s="24"/>
      <c r="BJ151" s="24"/>
      <c r="BK151" s="24"/>
      <c r="BL151" s="24"/>
      <c r="BM151" s="24"/>
      <c r="BN151" s="24"/>
      <c r="BO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row>
    <row r="152" spans="2:118" s="1" customFormat="1" x14ac:dyDescent="0.25">
      <c r="B152" s="1" t="s">
        <v>73</v>
      </c>
      <c r="C152" s="1">
        <v>0</v>
      </c>
      <c r="D152" s="1">
        <v>0</v>
      </c>
      <c r="E152" s="1">
        <v>0</v>
      </c>
      <c r="F152" s="1">
        <v>0</v>
      </c>
      <c r="G152" s="1">
        <v>0</v>
      </c>
      <c r="H152" s="1">
        <v>0</v>
      </c>
      <c r="I152" s="1">
        <v>0</v>
      </c>
      <c r="J152" s="1">
        <v>0</v>
      </c>
      <c r="K152" s="1">
        <v>3</v>
      </c>
      <c r="L152" s="1">
        <v>14</v>
      </c>
      <c r="M152" s="1">
        <v>1</v>
      </c>
      <c r="N152" s="1">
        <v>0</v>
      </c>
      <c r="O152" s="1">
        <v>0</v>
      </c>
      <c r="P152" s="1">
        <v>0</v>
      </c>
      <c r="Q152" s="1">
        <v>0</v>
      </c>
      <c r="R152" s="1">
        <v>0</v>
      </c>
      <c r="S152" s="1">
        <v>18</v>
      </c>
      <c r="AU152" s="24"/>
      <c r="AV152" s="24"/>
      <c r="AW152" s="24"/>
      <c r="AX152" s="24"/>
      <c r="AY152" s="24"/>
      <c r="AZ152" s="24"/>
      <c r="BA152" s="24"/>
      <c r="BB152" s="24"/>
      <c r="BC152" s="24"/>
      <c r="BD152" s="24"/>
      <c r="BE152" s="24"/>
      <c r="BF152" s="24"/>
      <c r="BG152" s="24"/>
      <c r="BH152" s="24"/>
      <c r="BI152" s="24"/>
      <c r="BJ152" s="24"/>
      <c r="BK152" s="24"/>
      <c r="BL152" s="24"/>
      <c r="BM152" s="24"/>
      <c r="BN152" s="24"/>
      <c r="BO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row>
    <row r="153" spans="2:118" s="1" customFormat="1" x14ac:dyDescent="0.25">
      <c r="B153" s="1" t="s">
        <v>78</v>
      </c>
      <c r="C153" s="1">
        <v>0</v>
      </c>
      <c r="D153" s="1">
        <v>0</v>
      </c>
      <c r="E153" s="1">
        <v>0</v>
      </c>
      <c r="F153" s="1">
        <v>0</v>
      </c>
      <c r="G153" s="1">
        <v>3</v>
      </c>
      <c r="H153" s="1">
        <v>0</v>
      </c>
      <c r="I153" s="1">
        <v>0</v>
      </c>
      <c r="J153" s="1">
        <v>1</v>
      </c>
      <c r="K153" s="1">
        <v>1</v>
      </c>
      <c r="L153" s="1">
        <v>3</v>
      </c>
      <c r="M153" s="1">
        <v>9</v>
      </c>
      <c r="N153" s="1">
        <v>0</v>
      </c>
      <c r="O153" s="1">
        <v>0</v>
      </c>
      <c r="P153" s="1">
        <v>0</v>
      </c>
      <c r="Q153" s="1">
        <v>0</v>
      </c>
      <c r="R153" s="1">
        <v>0</v>
      </c>
      <c r="S153" s="1">
        <v>17</v>
      </c>
      <c r="AU153" s="24"/>
      <c r="AV153" s="24"/>
      <c r="AW153" s="24"/>
      <c r="AX153" s="24"/>
      <c r="AY153" s="24"/>
      <c r="AZ153" s="24"/>
      <c r="BA153" s="24"/>
      <c r="BB153" s="24"/>
      <c r="BC153" s="24"/>
      <c r="BD153" s="24"/>
      <c r="BE153" s="24"/>
      <c r="BF153" s="24"/>
      <c r="BG153" s="24"/>
      <c r="BH153" s="24"/>
      <c r="BI153" s="24"/>
      <c r="BJ153" s="24"/>
      <c r="BK153" s="24"/>
      <c r="BL153" s="24"/>
      <c r="BM153" s="24"/>
      <c r="BN153" s="24"/>
      <c r="BO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row>
    <row r="154" spans="2:118" s="1" customFormat="1" x14ac:dyDescent="0.25">
      <c r="B154" s="1" t="s">
        <v>79</v>
      </c>
      <c r="C154" s="1">
        <v>0</v>
      </c>
      <c r="D154" s="1">
        <v>0</v>
      </c>
      <c r="E154" s="1">
        <v>0</v>
      </c>
      <c r="F154" s="1">
        <v>16</v>
      </c>
      <c r="G154" s="1">
        <v>0</v>
      </c>
      <c r="H154" s="1">
        <v>1</v>
      </c>
      <c r="I154" s="1">
        <v>0</v>
      </c>
      <c r="J154" s="1">
        <v>1</v>
      </c>
      <c r="K154" s="1">
        <v>0</v>
      </c>
      <c r="L154" s="1">
        <v>0</v>
      </c>
      <c r="M154" s="1">
        <v>0</v>
      </c>
      <c r="N154" s="1">
        <v>0</v>
      </c>
      <c r="O154" s="1">
        <v>0</v>
      </c>
      <c r="P154" s="1">
        <v>0</v>
      </c>
      <c r="Q154" s="1">
        <v>0</v>
      </c>
      <c r="R154" s="1">
        <v>0</v>
      </c>
      <c r="S154" s="1">
        <v>18</v>
      </c>
    </row>
    <row r="155" spans="2:118" s="1" customFormat="1" x14ac:dyDescent="0.25"/>
    <row r="156" spans="2:118" s="1" customFormat="1" x14ac:dyDescent="0.25"/>
    <row r="157" spans="2:118" s="1" customFormat="1" x14ac:dyDescent="0.25"/>
    <row r="158" spans="2:118" s="1" customFormat="1" x14ac:dyDescent="0.25"/>
    <row r="161" spans="1:118" s="38" customFormat="1" x14ac:dyDescent="0.25">
      <c r="V161" s="38" t="str">
        <f>A162</f>
        <v>Serratia marcescens</v>
      </c>
      <c r="AT161" s="38" t="str">
        <f>A162</f>
        <v>Serratia marcescens</v>
      </c>
      <c r="BR161" s="38" t="str">
        <f>A162</f>
        <v>Serratia marcescens</v>
      </c>
    </row>
    <row r="162" spans="1:118" s="38" customFormat="1" ht="18.75" x14ac:dyDescent="0.25">
      <c r="A162" s="38" t="s">
        <v>106</v>
      </c>
      <c r="B162" s="38" t="s">
        <v>0</v>
      </c>
      <c r="C162" s="38">
        <v>1.5625E-2</v>
      </c>
      <c r="D162" s="38">
        <v>3.125E-2</v>
      </c>
      <c r="E162" s="38">
        <v>6.25E-2</v>
      </c>
      <c r="F162" s="38">
        <v>0.125</v>
      </c>
      <c r="G162" s="38">
        <v>0.25</v>
      </c>
      <c r="H162" s="38">
        <v>0.5</v>
      </c>
      <c r="I162" s="38">
        <v>1</v>
      </c>
      <c r="J162" s="38">
        <v>2</v>
      </c>
      <c r="K162" s="38">
        <v>4</v>
      </c>
      <c r="L162" s="38">
        <v>8</v>
      </c>
      <c r="M162" s="38">
        <v>16</v>
      </c>
      <c r="N162" s="38">
        <v>32</v>
      </c>
      <c r="O162" s="38">
        <v>64</v>
      </c>
      <c r="P162" s="38">
        <v>128</v>
      </c>
      <c r="Q162" s="38">
        <v>256</v>
      </c>
      <c r="R162" s="38">
        <v>512</v>
      </c>
      <c r="S162" s="38" t="s">
        <v>1</v>
      </c>
      <c r="V162" s="38" t="s">
        <v>0</v>
      </c>
      <c r="W162" s="38" t="str">
        <f>B163</f>
        <v>Ampicillin</v>
      </c>
      <c r="X162" s="38" t="str">
        <f>B164</f>
        <v>Ampicillin/ Sulbactam</v>
      </c>
      <c r="Y162" s="38" t="str">
        <f>B165</f>
        <v>Piperacillin</v>
      </c>
      <c r="Z162" s="38" t="str">
        <f>B166</f>
        <v>Piperacillin/ Tazobactam</v>
      </c>
      <c r="AA162" s="38" t="str">
        <f>B167</f>
        <v>Aztreonam</v>
      </c>
      <c r="AB162" s="38" t="str">
        <f>B168</f>
        <v>Cefotaxim</v>
      </c>
      <c r="AC162" s="38" t="str">
        <f>B169</f>
        <v>Ceftazidim</v>
      </c>
      <c r="AD162" s="38" t="str">
        <f>B170</f>
        <v>Cefuroxim</v>
      </c>
      <c r="AE162" s="38" t="str">
        <f>B171</f>
        <v>Imipenem</v>
      </c>
      <c r="AF162" s="38" t="str">
        <f>B172</f>
        <v>Meropenem</v>
      </c>
      <c r="AG162" s="38" t="str">
        <f>B173</f>
        <v>Colistin</v>
      </c>
      <c r="AH162" s="38" t="str">
        <f>B174</f>
        <v>Amikacin</v>
      </c>
      <c r="AI162" s="38" t="str">
        <f>B175</f>
        <v>Gentamicin</v>
      </c>
      <c r="AJ162" s="38" t="str">
        <f>B176</f>
        <v>Tobramycin</v>
      </c>
      <c r="AK162" s="38" t="str">
        <f>B177</f>
        <v>Fosfomycin</v>
      </c>
      <c r="AL162" s="38" t="str">
        <f>B178</f>
        <v>Cotrimoxazol</v>
      </c>
      <c r="AM162" s="38" t="str">
        <f>B179</f>
        <v>Ciprofloxacin</v>
      </c>
      <c r="AN162" s="38" t="str">
        <f>B180</f>
        <v>Levofloxacin</v>
      </c>
      <c r="AO162" s="38" t="str">
        <f>B181</f>
        <v>Moxifloxacin</v>
      </c>
      <c r="AP162" s="38" t="str">
        <f>B182</f>
        <v>Doxycyclin</v>
      </c>
      <c r="AQ162" s="38" t="str">
        <f>B183</f>
        <v>Tigecyclin</v>
      </c>
      <c r="AT162" s="38" t="s">
        <v>0</v>
      </c>
      <c r="AU162" s="24" t="str">
        <f t="shared" ref="AU162" si="2895">W162</f>
        <v>Ampicillin</v>
      </c>
      <c r="AV162" s="24" t="str">
        <f t="shared" ref="AV162" si="2896">X162</f>
        <v>Ampicillin/ Sulbactam</v>
      </c>
      <c r="AW162" s="24" t="str">
        <f t="shared" ref="AW162" si="2897">Y162</f>
        <v>Piperacillin</v>
      </c>
      <c r="AX162" s="24" t="str">
        <f t="shared" ref="AX162" si="2898">Z162</f>
        <v>Piperacillin/ Tazobactam</v>
      </c>
      <c r="AY162" s="24" t="str">
        <f t="shared" ref="AY162" si="2899">AA162</f>
        <v>Aztreonam</v>
      </c>
      <c r="AZ162" s="24" t="str">
        <f t="shared" ref="AZ162" si="2900">AB162</f>
        <v>Cefotaxim</v>
      </c>
      <c r="BA162" s="24" t="str">
        <f t="shared" ref="BA162" si="2901">AC162</f>
        <v>Ceftazidim</v>
      </c>
      <c r="BB162" s="24" t="str">
        <f t="shared" ref="BB162" si="2902">AD162</f>
        <v>Cefuroxim</v>
      </c>
      <c r="BC162" s="24" t="str">
        <f t="shared" ref="BC162" si="2903">AE162</f>
        <v>Imipenem</v>
      </c>
      <c r="BD162" s="24" t="str">
        <f t="shared" ref="BD162" si="2904">AF162</f>
        <v>Meropenem</v>
      </c>
      <c r="BE162" s="24" t="str">
        <f t="shared" ref="BE162" si="2905">AG162</f>
        <v>Colistin</v>
      </c>
      <c r="BF162" s="24" t="str">
        <f t="shared" ref="BF162" si="2906">AH162</f>
        <v>Amikacin</v>
      </c>
      <c r="BG162" s="24" t="str">
        <f t="shared" ref="BG162" si="2907">AI162</f>
        <v>Gentamicin</v>
      </c>
      <c r="BH162" s="24" t="str">
        <f t="shared" ref="BH162" si="2908">AJ162</f>
        <v>Tobramycin</v>
      </c>
      <c r="BI162" s="24" t="str">
        <f t="shared" ref="BI162" si="2909">AK162</f>
        <v>Fosfomycin</v>
      </c>
      <c r="BJ162" s="24" t="str">
        <f t="shared" ref="BJ162" si="2910">AL162</f>
        <v>Cotrimoxazol</v>
      </c>
      <c r="BK162" s="24" t="str">
        <f t="shared" ref="BK162" si="2911">AM162</f>
        <v>Ciprofloxacin</v>
      </c>
      <c r="BL162" s="24" t="str">
        <f t="shared" ref="BL162" si="2912">AN162</f>
        <v>Levofloxacin</v>
      </c>
      <c r="BM162" s="24" t="str">
        <f t="shared" ref="BM162" si="2913">AO162</f>
        <v>Moxifloxacin</v>
      </c>
      <c r="BN162" s="24" t="str">
        <f t="shared" ref="BN162" si="2914">AP162</f>
        <v>Doxycyclin</v>
      </c>
      <c r="BO162" s="24" t="str">
        <f t="shared" ref="BO162" si="2915">AQ162</f>
        <v>Tigecyclin</v>
      </c>
      <c r="BR162" s="38" t="s">
        <v>0</v>
      </c>
      <c r="BS162" s="38" t="str">
        <f t="shared" ref="BS162" si="2916">W162</f>
        <v>Ampicillin</v>
      </c>
      <c r="BT162" s="38" t="str">
        <f t="shared" ref="BT162" si="2917">X162</f>
        <v>Ampicillin/ Sulbactam</v>
      </c>
      <c r="BU162" s="38" t="str">
        <f t="shared" ref="BU162" si="2918">Y162</f>
        <v>Piperacillin</v>
      </c>
      <c r="BV162" s="38" t="str">
        <f t="shared" ref="BV162" si="2919">Z162</f>
        <v>Piperacillin/ Tazobactam</v>
      </c>
      <c r="BW162" s="38" t="str">
        <f t="shared" ref="BW162" si="2920">AA162</f>
        <v>Aztreonam</v>
      </c>
      <c r="BX162" s="38" t="str">
        <f t="shared" ref="BX162" si="2921">AB162</f>
        <v>Cefotaxim</v>
      </c>
      <c r="BY162" s="38" t="str">
        <f t="shared" ref="BY162" si="2922">AC162</f>
        <v>Ceftazidim</v>
      </c>
      <c r="BZ162" s="38" t="str">
        <f t="shared" ref="BZ162" si="2923">AD162</f>
        <v>Cefuroxim</v>
      </c>
      <c r="CA162" s="38" t="str">
        <f t="shared" ref="CA162" si="2924">AE162</f>
        <v>Imipenem</v>
      </c>
      <c r="CB162" s="38" t="str">
        <f t="shared" ref="CB162" si="2925">AF162</f>
        <v>Meropenem</v>
      </c>
      <c r="CC162" s="38" t="str">
        <f t="shared" ref="CC162" si="2926">AG162</f>
        <v>Colistin</v>
      </c>
      <c r="CD162" s="38" t="str">
        <f t="shared" ref="CD162" si="2927">AH162</f>
        <v>Amikacin</v>
      </c>
      <c r="CE162" s="38" t="str">
        <f t="shared" ref="CE162" si="2928">AI162</f>
        <v>Gentamicin</v>
      </c>
      <c r="CF162" s="38" t="str">
        <f t="shared" ref="CF162" si="2929">AJ162</f>
        <v>Tobramycin</v>
      </c>
      <c r="CG162" s="38" t="str">
        <f t="shared" ref="CG162" si="2930">AK162</f>
        <v>Fosfomycin</v>
      </c>
      <c r="CH162" s="38" t="str">
        <f t="shared" ref="CH162" si="2931">AL162</f>
        <v>Cotrimoxazol</v>
      </c>
      <c r="CI162" s="38" t="str">
        <f t="shared" ref="CI162" si="2932">AM162</f>
        <v>Ciprofloxacin</v>
      </c>
      <c r="CJ162" s="38" t="str">
        <f t="shared" ref="CJ162" si="2933">AN162</f>
        <v>Levofloxacin</v>
      </c>
      <c r="CK162" s="38" t="str">
        <f t="shared" ref="CK162" si="2934">AO162</f>
        <v>Moxifloxacin</v>
      </c>
      <c r="CL162" s="38" t="str">
        <f t="shared" ref="CL162" si="2935">AP162</f>
        <v>Doxycyclin</v>
      </c>
      <c r="CM162" s="38" t="str">
        <f t="shared" ref="CM162" si="2936">AQ162</f>
        <v>Tigecyclin</v>
      </c>
      <c r="CQ162" s="10"/>
      <c r="CR162" s="11" t="s">
        <v>37</v>
      </c>
      <c r="CS162" s="11" t="s">
        <v>42</v>
      </c>
      <c r="CT162" s="11" t="s">
        <v>43</v>
      </c>
      <c r="CU162" s="11" t="s">
        <v>44</v>
      </c>
      <c r="CV162" s="11" t="s">
        <v>45</v>
      </c>
      <c r="CW162" s="11" t="s">
        <v>46</v>
      </c>
      <c r="CX162" s="11" t="s">
        <v>47</v>
      </c>
      <c r="CY162" s="11" t="s">
        <v>60</v>
      </c>
      <c r="CZ162" s="11" t="s">
        <v>48</v>
      </c>
      <c r="DA162" s="11" t="s">
        <v>49</v>
      </c>
      <c r="DB162" s="11" t="s">
        <v>50</v>
      </c>
      <c r="DC162" s="11" t="s">
        <v>51</v>
      </c>
      <c r="DD162" s="11" t="s">
        <v>52</v>
      </c>
      <c r="DE162" s="11" t="s">
        <v>53</v>
      </c>
      <c r="DF162" s="11" t="s">
        <v>54</v>
      </c>
      <c r="DG162" s="11" t="s">
        <v>55</v>
      </c>
      <c r="DH162" s="11" t="s">
        <v>56</v>
      </c>
      <c r="DI162" s="11" t="s">
        <v>57</v>
      </c>
      <c r="DJ162" s="11" t="s">
        <v>58</v>
      </c>
      <c r="DK162" s="11" t="s">
        <v>59</v>
      </c>
      <c r="DL162" s="11" t="s">
        <v>61</v>
      </c>
      <c r="DM162" s="9"/>
      <c r="DN162" s="9"/>
    </row>
    <row r="163" spans="1:118" s="38" customFormat="1" ht="18.75" x14ac:dyDescent="0.25">
      <c r="B163" s="38" t="s">
        <v>2</v>
      </c>
      <c r="C163" s="2">
        <v>0</v>
      </c>
      <c r="D163" s="2">
        <v>0</v>
      </c>
      <c r="E163" s="2">
        <v>0</v>
      </c>
      <c r="F163" s="2">
        <v>0</v>
      </c>
      <c r="G163" s="2">
        <v>0</v>
      </c>
      <c r="H163" s="2">
        <v>0</v>
      </c>
      <c r="I163" s="2">
        <v>0</v>
      </c>
      <c r="J163" s="2">
        <v>0</v>
      </c>
      <c r="K163" s="2">
        <v>1</v>
      </c>
      <c r="L163" s="2">
        <v>4</v>
      </c>
      <c r="M163" s="3">
        <v>0</v>
      </c>
      <c r="N163" s="3">
        <v>3</v>
      </c>
      <c r="O163" s="3">
        <v>14</v>
      </c>
      <c r="P163" s="3">
        <v>0</v>
      </c>
      <c r="Q163" s="3">
        <v>0</v>
      </c>
      <c r="R163" s="3">
        <v>0</v>
      </c>
      <c r="S163" s="38">
        <v>22</v>
      </c>
      <c r="V163" s="38">
        <v>1.5625E-2</v>
      </c>
      <c r="W163" s="2">
        <f>C163</f>
        <v>0</v>
      </c>
      <c r="X163" s="2">
        <f>C164</f>
        <v>0</v>
      </c>
      <c r="Y163" s="2">
        <f>C165</f>
        <v>0</v>
      </c>
      <c r="Z163" s="2">
        <f>C166</f>
        <v>0</v>
      </c>
      <c r="AA163" s="2">
        <f>C167</f>
        <v>0</v>
      </c>
      <c r="AB163" s="2">
        <f>C168</f>
        <v>0</v>
      </c>
      <c r="AC163" s="2">
        <f>C169</f>
        <v>0</v>
      </c>
      <c r="AD163" s="38">
        <f>C170</f>
        <v>0</v>
      </c>
      <c r="AE163" s="2">
        <f>C171</f>
        <v>0</v>
      </c>
      <c r="AF163" s="2">
        <f>C172</f>
        <v>0</v>
      </c>
      <c r="AG163" s="2">
        <f>C173</f>
        <v>0</v>
      </c>
      <c r="AH163" s="2">
        <f>C174</f>
        <v>0</v>
      </c>
      <c r="AI163" s="2">
        <f>C175</f>
        <v>0</v>
      </c>
      <c r="AJ163" s="2">
        <f>C176</f>
        <v>0</v>
      </c>
      <c r="AK163" s="2">
        <f>C177</f>
        <v>0</v>
      </c>
      <c r="AL163" s="2">
        <f>C178</f>
        <v>0</v>
      </c>
      <c r="AM163" s="2">
        <f>C179</f>
        <v>0</v>
      </c>
      <c r="AN163" s="2">
        <f>C180</f>
        <v>0</v>
      </c>
      <c r="AO163" s="2">
        <f>C181</f>
        <v>0</v>
      </c>
      <c r="AP163" s="38">
        <f>C182</f>
        <v>0</v>
      </c>
      <c r="AQ163" s="43">
        <f>C183</f>
        <v>0</v>
      </c>
      <c r="AT163" s="38">
        <v>1.4999999999999999E-2</v>
      </c>
      <c r="AU163" s="25">
        <f t="shared" ref="AU163" si="2937">PRODUCT(W163*100*1/W179)</f>
        <v>0</v>
      </c>
      <c r="AV163" s="25">
        <f t="shared" ref="AV163" si="2938">PRODUCT(X163*100*1/X179)</f>
        <v>0</v>
      </c>
      <c r="AW163" s="25">
        <f t="shared" ref="AW163" si="2939">PRODUCT(Y163*100*1/Y179)</f>
        <v>0</v>
      </c>
      <c r="AX163" s="25">
        <f t="shared" ref="AX163" si="2940">PRODUCT(Z163*100*1/Z179)</f>
        <v>0</v>
      </c>
      <c r="AY163" s="25">
        <f t="shared" ref="AY163" si="2941">PRODUCT(AA163*100*1/AA179)</f>
        <v>0</v>
      </c>
      <c r="AZ163" s="25">
        <f t="shared" ref="AZ163" si="2942">PRODUCT(AB163*100*1/AB179)</f>
        <v>0</v>
      </c>
      <c r="BA163" s="25">
        <f t="shared" ref="BA163" si="2943">PRODUCT(AC163*100*1/AC179)</f>
        <v>0</v>
      </c>
      <c r="BB163" s="44">
        <f t="shared" ref="BB163" si="2944">PRODUCT(AD163*100*1/AD179)</f>
        <v>0</v>
      </c>
      <c r="BC163" s="25">
        <f t="shared" ref="BC163" si="2945">PRODUCT(AE163*100*1/AE179)</f>
        <v>0</v>
      </c>
      <c r="BD163" s="25">
        <f t="shared" ref="BD163" si="2946">PRODUCT(AF163*100*1/AF179)</f>
        <v>0</v>
      </c>
      <c r="BE163" s="25">
        <f t="shared" ref="BE163" si="2947">PRODUCT(AG163*100*1/AG179)</f>
        <v>0</v>
      </c>
      <c r="BF163" s="25">
        <f t="shared" ref="BF163" si="2948">PRODUCT(AH163*100*1/AH179)</f>
        <v>0</v>
      </c>
      <c r="BG163" s="25">
        <f t="shared" ref="BG163" si="2949">PRODUCT(AI163*100*1/AI179)</f>
        <v>0</v>
      </c>
      <c r="BH163" s="25">
        <f t="shared" ref="BH163" si="2950">PRODUCT(AJ163*100*1/AJ179)</f>
        <v>0</v>
      </c>
      <c r="BI163" s="25">
        <f t="shared" ref="BI163" si="2951">PRODUCT(AK163*100*1/AK179)</f>
        <v>0</v>
      </c>
      <c r="BJ163" s="25">
        <f t="shared" ref="BJ163" si="2952">PRODUCT(AL163*100*1/AL179)</f>
        <v>0</v>
      </c>
      <c r="BK163" s="25">
        <f t="shared" ref="BK163" si="2953">PRODUCT(AM163*100*1/AM179)</f>
        <v>0</v>
      </c>
      <c r="BL163" s="25">
        <f t="shared" ref="BL163" si="2954">PRODUCT(AN163*100*1/AN179)</f>
        <v>0</v>
      </c>
      <c r="BM163" s="25">
        <f t="shared" ref="BM163" si="2955">PRODUCT(AO163*100*1/AO179)</f>
        <v>0</v>
      </c>
      <c r="BN163" s="24">
        <f t="shared" ref="BN163" si="2956">PRODUCT(AP163*100*1/AP179)</f>
        <v>0</v>
      </c>
      <c r="BO163" s="39">
        <f t="shared" ref="BO163" si="2957">PRODUCT(AQ163*100*1/AQ179)</f>
        <v>0</v>
      </c>
      <c r="BR163" s="38">
        <v>1.4999999999999999E-2</v>
      </c>
      <c r="BS163" s="25">
        <f t="shared" ref="BS163" si="2958">AU163</f>
        <v>0</v>
      </c>
      <c r="BT163" s="25">
        <f t="shared" ref="BT163" si="2959">AV163</f>
        <v>0</v>
      </c>
      <c r="BU163" s="25">
        <f t="shared" ref="BU163" si="2960">AW163</f>
        <v>0</v>
      </c>
      <c r="BV163" s="25">
        <f t="shared" ref="BV163" si="2961">AX163</f>
        <v>0</v>
      </c>
      <c r="BW163" s="25">
        <f t="shared" ref="BW163" si="2962">AY163</f>
        <v>0</v>
      </c>
      <c r="BX163" s="25">
        <f t="shared" ref="BX163" si="2963">AZ163</f>
        <v>0</v>
      </c>
      <c r="BY163" s="25">
        <f t="shared" ref="BY163" si="2964">BA163</f>
        <v>0</v>
      </c>
      <c r="BZ163" s="44">
        <f t="shared" ref="BZ163" si="2965">BB163</f>
        <v>0</v>
      </c>
      <c r="CA163" s="25">
        <f t="shared" ref="CA163" si="2966">BC163</f>
        <v>0</v>
      </c>
      <c r="CB163" s="25">
        <f t="shared" ref="CB163" si="2967">BD163</f>
        <v>0</v>
      </c>
      <c r="CC163" s="25">
        <f t="shared" ref="CC163" si="2968">BE163</f>
        <v>0</v>
      </c>
      <c r="CD163" s="25">
        <f t="shared" ref="CD163" si="2969">BF163</f>
        <v>0</v>
      </c>
      <c r="CE163" s="25">
        <f t="shared" ref="CE163" si="2970">BG163</f>
        <v>0</v>
      </c>
      <c r="CF163" s="25">
        <f t="shared" ref="CF163" si="2971">BH163</f>
        <v>0</v>
      </c>
      <c r="CG163" s="25">
        <f t="shared" ref="CG163" si="2972">BI163</f>
        <v>0</v>
      </c>
      <c r="CH163" s="25">
        <f t="shared" ref="CH163" si="2973">BJ163</f>
        <v>0</v>
      </c>
      <c r="CI163" s="25">
        <f t="shared" ref="CI163" si="2974">BK163</f>
        <v>0</v>
      </c>
      <c r="CJ163" s="25">
        <f t="shared" ref="CJ163" si="2975">BL163</f>
        <v>0</v>
      </c>
      <c r="CK163" s="25">
        <f t="shared" ref="CK163" si="2976">BM163</f>
        <v>0</v>
      </c>
      <c r="CL163" s="24">
        <f t="shared" ref="CL163" si="2977">BN163</f>
        <v>0</v>
      </c>
      <c r="CM163" s="39">
        <f t="shared" ref="CM163" si="2978">BO163</f>
        <v>0</v>
      </c>
      <c r="CN163" s="5"/>
      <c r="CQ163" s="11" t="s">
        <v>38</v>
      </c>
      <c r="CR163" s="15">
        <f>S163</f>
        <v>22</v>
      </c>
      <c r="CS163" s="15">
        <f>S164</f>
        <v>22</v>
      </c>
      <c r="CT163" s="15">
        <f>S165</f>
        <v>22</v>
      </c>
      <c r="CU163" s="15">
        <f>S166</f>
        <v>22</v>
      </c>
      <c r="CV163" s="15">
        <f>S167</f>
        <v>22</v>
      </c>
      <c r="CW163" s="15">
        <f>S168</f>
        <v>22</v>
      </c>
      <c r="CX163" s="15">
        <f>S169</f>
        <v>22</v>
      </c>
      <c r="CY163" s="15">
        <f>S170</f>
        <v>22</v>
      </c>
      <c r="CZ163" s="15">
        <f>S171</f>
        <v>22</v>
      </c>
      <c r="DA163" s="15">
        <f>S172</f>
        <v>22</v>
      </c>
      <c r="DB163" s="15">
        <f>S173</f>
        <v>22</v>
      </c>
      <c r="DC163" s="15">
        <f>S174</f>
        <v>22</v>
      </c>
      <c r="DD163" s="15">
        <f>S175</f>
        <v>22</v>
      </c>
      <c r="DE163" s="15">
        <f>S176</f>
        <v>4</v>
      </c>
      <c r="DF163" s="15">
        <f>S177</f>
        <v>22</v>
      </c>
      <c r="DG163" s="15">
        <f>S178</f>
        <v>22</v>
      </c>
      <c r="DH163" s="15">
        <f>S179</f>
        <v>22</v>
      </c>
      <c r="DI163" s="15">
        <f>S180</f>
        <v>22</v>
      </c>
      <c r="DJ163" s="15">
        <f>S181</f>
        <v>22</v>
      </c>
      <c r="DK163" s="15">
        <f>S182</f>
        <v>22</v>
      </c>
      <c r="DL163" s="15">
        <f>S183</f>
        <v>22</v>
      </c>
      <c r="DM163" s="9"/>
      <c r="DN163" s="9"/>
    </row>
    <row r="164" spans="1:118" s="38" customFormat="1" ht="18.75" x14ac:dyDescent="0.25">
      <c r="B164" s="38" t="s">
        <v>3</v>
      </c>
      <c r="C164" s="2">
        <v>0</v>
      </c>
      <c r="D164" s="2">
        <v>0</v>
      </c>
      <c r="E164" s="2">
        <v>0</v>
      </c>
      <c r="F164" s="2">
        <v>0</v>
      </c>
      <c r="G164" s="2">
        <v>0</v>
      </c>
      <c r="H164" s="2">
        <v>0</v>
      </c>
      <c r="I164" s="2">
        <v>0</v>
      </c>
      <c r="J164" s="2">
        <v>0</v>
      </c>
      <c r="K164" s="2">
        <v>3</v>
      </c>
      <c r="L164" s="2">
        <v>1</v>
      </c>
      <c r="M164" s="3">
        <v>5</v>
      </c>
      <c r="N164" s="3">
        <v>9</v>
      </c>
      <c r="O164" s="3">
        <v>4</v>
      </c>
      <c r="P164" s="3">
        <v>0</v>
      </c>
      <c r="Q164" s="3">
        <v>0</v>
      </c>
      <c r="R164" s="3">
        <v>0</v>
      </c>
      <c r="S164" s="38">
        <v>22</v>
      </c>
      <c r="V164" s="38">
        <v>3.125E-2</v>
      </c>
      <c r="W164" s="2">
        <f>D163</f>
        <v>0</v>
      </c>
      <c r="X164" s="2">
        <f>D164</f>
        <v>0</v>
      </c>
      <c r="Y164" s="2">
        <f>D165</f>
        <v>0</v>
      </c>
      <c r="Z164" s="2">
        <f>D166</f>
        <v>0</v>
      </c>
      <c r="AA164" s="2">
        <f>D167</f>
        <v>0</v>
      </c>
      <c r="AB164" s="2">
        <f>D168</f>
        <v>3</v>
      </c>
      <c r="AC164" s="2">
        <f>D169</f>
        <v>0</v>
      </c>
      <c r="AD164" s="38">
        <f>D170</f>
        <v>0</v>
      </c>
      <c r="AE164" s="2">
        <f>D171</f>
        <v>0</v>
      </c>
      <c r="AF164" s="2">
        <f>D172</f>
        <v>0</v>
      </c>
      <c r="AG164" s="2">
        <f>D173</f>
        <v>0</v>
      </c>
      <c r="AH164" s="2">
        <f>D174</f>
        <v>0</v>
      </c>
      <c r="AI164" s="2">
        <f>D175</f>
        <v>0</v>
      </c>
      <c r="AJ164" s="2">
        <f>D176</f>
        <v>0</v>
      </c>
      <c r="AK164" s="2">
        <f>D177</f>
        <v>0</v>
      </c>
      <c r="AL164" s="2">
        <f>D178</f>
        <v>0</v>
      </c>
      <c r="AM164" s="2">
        <f>D179</f>
        <v>2</v>
      </c>
      <c r="AN164" s="2">
        <f>D180</f>
        <v>10</v>
      </c>
      <c r="AO164" s="2">
        <f>D181</f>
        <v>0</v>
      </c>
      <c r="AP164" s="38">
        <f>D182</f>
        <v>0</v>
      </c>
      <c r="AQ164" s="43">
        <f>D183</f>
        <v>0</v>
      </c>
      <c r="AT164" s="38">
        <v>3.1E-2</v>
      </c>
      <c r="AU164" s="25">
        <f t="shared" ref="AU164" si="2979">PRODUCT(W164*100*1/W179)</f>
        <v>0</v>
      </c>
      <c r="AV164" s="25">
        <f t="shared" ref="AV164" si="2980">PRODUCT(X164*100*1/X179)</f>
        <v>0</v>
      </c>
      <c r="AW164" s="25">
        <f t="shared" ref="AW164" si="2981">PRODUCT(Y164*100*1/Y179)</f>
        <v>0</v>
      </c>
      <c r="AX164" s="25">
        <f t="shared" ref="AX164" si="2982">PRODUCT(Z164*100*1/Z179)</f>
        <v>0</v>
      </c>
      <c r="AY164" s="25">
        <f t="shared" ref="AY164" si="2983">PRODUCT(AA164*100*1/AA179)</f>
        <v>0</v>
      </c>
      <c r="AZ164" s="25">
        <f t="shared" ref="AZ164" si="2984">PRODUCT(AB164*100*1/AB179)</f>
        <v>13.636363636363637</v>
      </c>
      <c r="BA164" s="25">
        <f t="shared" ref="BA164" si="2985">PRODUCT(AC164*100*1/AC179)</f>
        <v>0</v>
      </c>
      <c r="BB164" s="44">
        <f t="shared" ref="BB164" si="2986">PRODUCT(AD164*100*1/AD179)</f>
        <v>0</v>
      </c>
      <c r="BC164" s="25">
        <f t="shared" ref="BC164" si="2987">PRODUCT(AE164*100*1/AE179)</f>
        <v>0</v>
      </c>
      <c r="BD164" s="25">
        <f t="shared" ref="BD164" si="2988">PRODUCT(AF164*100*1/AF179)</f>
        <v>0</v>
      </c>
      <c r="BE164" s="25">
        <f t="shared" ref="BE164" si="2989">PRODUCT(AG164*100*1/AG179)</f>
        <v>0</v>
      </c>
      <c r="BF164" s="25">
        <f t="shared" ref="BF164" si="2990">PRODUCT(AH164*100*1/AH179)</f>
        <v>0</v>
      </c>
      <c r="BG164" s="25">
        <f t="shared" ref="BG164" si="2991">PRODUCT(AI164*100*1/AI179)</f>
        <v>0</v>
      </c>
      <c r="BH164" s="25">
        <f t="shared" ref="BH164" si="2992">PRODUCT(AJ164*100*1/AJ179)</f>
        <v>0</v>
      </c>
      <c r="BI164" s="25">
        <f t="shared" ref="BI164" si="2993">PRODUCT(AK164*100*1/AK179)</f>
        <v>0</v>
      </c>
      <c r="BJ164" s="25">
        <f t="shared" ref="BJ164" si="2994">PRODUCT(AL164*100*1/AL179)</f>
        <v>0</v>
      </c>
      <c r="BK164" s="25">
        <f t="shared" ref="BK164" si="2995">PRODUCT(AM164*100*1/AM179)</f>
        <v>9.0909090909090917</v>
      </c>
      <c r="BL164" s="25">
        <f t="shared" ref="BL164" si="2996">PRODUCT(AN164*100*1/AN179)</f>
        <v>45.454545454545453</v>
      </c>
      <c r="BM164" s="25">
        <f t="shared" ref="BM164" si="2997">PRODUCT(AO164*100*1/AO179)</f>
        <v>0</v>
      </c>
      <c r="BN164" s="24">
        <f t="shared" ref="BN164" si="2998">PRODUCT(AP164*100*1/AP179)</f>
        <v>0</v>
      </c>
      <c r="BO164" s="39">
        <f t="shared" ref="BO164" si="2999">PRODUCT(AQ164*100*1/AQ179)</f>
        <v>0</v>
      </c>
      <c r="BR164" s="38">
        <v>3.1E-2</v>
      </c>
      <c r="BS164" s="25">
        <f t="shared" ref="BS164" si="3000">AU163+AU164</f>
        <v>0</v>
      </c>
      <c r="BT164" s="25">
        <f t="shared" ref="BT164" si="3001">AV163+AV164</f>
        <v>0</v>
      </c>
      <c r="BU164" s="25">
        <f t="shared" ref="BU164" si="3002">AW163+AW164</f>
        <v>0</v>
      </c>
      <c r="BV164" s="25">
        <f t="shared" ref="BV164" si="3003">AX163+AX164</f>
        <v>0</v>
      </c>
      <c r="BW164" s="25">
        <f t="shared" ref="BW164" si="3004">AY163+AY164</f>
        <v>0</v>
      </c>
      <c r="BX164" s="25">
        <f t="shared" ref="BX164" si="3005">AZ163+AZ164</f>
        <v>13.636363636363637</v>
      </c>
      <c r="BY164" s="25">
        <f t="shared" ref="BY164" si="3006">BA163+BA164</f>
        <v>0</v>
      </c>
      <c r="BZ164" s="44">
        <f t="shared" ref="BZ164" si="3007">BB163+BB164</f>
        <v>0</v>
      </c>
      <c r="CA164" s="25">
        <f t="shared" ref="CA164" si="3008">BC163+BC164</f>
        <v>0</v>
      </c>
      <c r="CB164" s="25">
        <f t="shared" ref="CB164" si="3009">BD163+BD164</f>
        <v>0</v>
      </c>
      <c r="CC164" s="25">
        <f t="shared" ref="CC164" si="3010">BE163+BE164</f>
        <v>0</v>
      </c>
      <c r="CD164" s="25">
        <f t="shared" ref="CD164" si="3011">BF163+BF164</f>
        <v>0</v>
      </c>
      <c r="CE164" s="25">
        <f t="shared" ref="CE164" si="3012">BG163+BG164</f>
        <v>0</v>
      </c>
      <c r="CF164" s="25">
        <f t="shared" ref="CF164" si="3013">BH163+BH164</f>
        <v>0</v>
      </c>
      <c r="CG164" s="25">
        <f t="shared" ref="CG164" si="3014">BI163+BI164</f>
        <v>0</v>
      </c>
      <c r="CH164" s="25">
        <f t="shared" ref="CH164" si="3015">BJ163+BJ164</f>
        <v>0</v>
      </c>
      <c r="CI164" s="25">
        <f t="shared" ref="CI164" si="3016">BK163+BK164</f>
        <v>9.0909090909090917</v>
      </c>
      <c r="CJ164" s="25">
        <f t="shared" ref="CJ164" si="3017">BL163+BL164</f>
        <v>45.454545454545453</v>
      </c>
      <c r="CK164" s="25">
        <f t="shared" ref="CK164" si="3018">BM163+BM164</f>
        <v>0</v>
      </c>
      <c r="CL164" s="24">
        <f t="shared" ref="CL164" si="3019">BN163+BN164</f>
        <v>0</v>
      </c>
      <c r="CM164" s="39">
        <f t="shared" ref="CM164" si="3020">BO163+BO164</f>
        <v>0</v>
      </c>
      <c r="CN164" s="5"/>
      <c r="CQ164" s="11" t="s">
        <v>39</v>
      </c>
      <c r="CR164" s="12">
        <f>BS172</f>
        <v>22.72727272727273</v>
      </c>
      <c r="CS164" s="12">
        <f>BT172</f>
        <v>18.181818181818183</v>
      </c>
      <c r="CT164" s="12">
        <f>BU172</f>
        <v>86.36363636363636</v>
      </c>
      <c r="CU164" s="12">
        <f>BV172</f>
        <v>86.36363636363636</v>
      </c>
      <c r="CV164" s="12">
        <f>BW169</f>
        <v>90.909090909090907</v>
      </c>
      <c r="CW164" s="12">
        <f>BX169</f>
        <v>90.909090909090907</v>
      </c>
      <c r="CX164" s="12">
        <f>BY169</f>
        <v>90.909090909090907</v>
      </c>
      <c r="CY164" s="12"/>
      <c r="CZ164" s="12">
        <f>CA170</f>
        <v>95.454545454545453</v>
      </c>
      <c r="DA164" s="12">
        <f>CB170</f>
        <v>100</v>
      </c>
      <c r="DB164" s="12">
        <f>CC170</f>
        <v>0</v>
      </c>
      <c r="DC164" s="12">
        <f>CD172</f>
        <v>100</v>
      </c>
      <c r="DD164" s="12">
        <f>CE170</f>
        <v>100</v>
      </c>
      <c r="DE164" s="12">
        <f>CF170</f>
        <v>100</v>
      </c>
      <c r="DF164" s="12">
        <f>CG174</f>
        <v>90.909090909090907</v>
      </c>
      <c r="DG164" s="12">
        <f>CH170</f>
        <v>72.727272727272734</v>
      </c>
      <c r="DH164" s="12">
        <f>CI167</f>
        <v>95.454545454545467</v>
      </c>
      <c r="DI164" s="12">
        <f>CJ168</f>
        <v>95.454545454545453</v>
      </c>
      <c r="DJ164" s="12">
        <f>CK167</f>
        <v>86.363636363636374</v>
      </c>
      <c r="DK164" s="12"/>
      <c r="DL164" s="12"/>
      <c r="DM164" s="9"/>
      <c r="DN164" s="9"/>
    </row>
    <row r="165" spans="1:118" s="38" customFormat="1" ht="18.75" x14ac:dyDescent="0.25">
      <c r="B165" s="38" t="s">
        <v>4</v>
      </c>
      <c r="C165" s="2">
        <v>0</v>
      </c>
      <c r="D165" s="2">
        <v>0</v>
      </c>
      <c r="E165" s="2">
        <v>0</v>
      </c>
      <c r="F165" s="2">
        <v>0</v>
      </c>
      <c r="G165" s="2">
        <v>3</v>
      </c>
      <c r="H165" s="2">
        <v>0</v>
      </c>
      <c r="I165" s="2">
        <v>6</v>
      </c>
      <c r="J165" s="2">
        <v>7</v>
      </c>
      <c r="K165" s="2">
        <v>0</v>
      </c>
      <c r="L165" s="2">
        <v>3</v>
      </c>
      <c r="M165" s="3">
        <v>0</v>
      </c>
      <c r="N165" s="3">
        <v>2</v>
      </c>
      <c r="O165" s="3">
        <v>0</v>
      </c>
      <c r="P165" s="3">
        <v>1</v>
      </c>
      <c r="Q165" s="3">
        <v>0</v>
      </c>
      <c r="R165" s="3">
        <v>0</v>
      </c>
      <c r="S165" s="38">
        <v>22</v>
      </c>
      <c r="V165" s="38">
        <v>6.25E-2</v>
      </c>
      <c r="W165" s="2">
        <f>E163</f>
        <v>0</v>
      </c>
      <c r="X165" s="2">
        <f>E164</f>
        <v>0</v>
      </c>
      <c r="Y165" s="2">
        <f>E165</f>
        <v>0</v>
      </c>
      <c r="Z165" s="2">
        <f>E166</f>
        <v>0</v>
      </c>
      <c r="AA165" s="2">
        <f>E167</f>
        <v>0</v>
      </c>
      <c r="AB165" s="2">
        <f>E168</f>
        <v>0</v>
      </c>
      <c r="AC165" s="2">
        <f>E169</f>
        <v>0</v>
      </c>
      <c r="AD165" s="38">
        <f>E170</f>
        <v>0</v>
      </c>
      <c r="AE165" s="2">
        <f>E171</f>
        <v>3</v>
      </c>
      <c r="AF165" s="2">
        <f>E172</f>
        <v>22</v>
      </c>
      <c r="AG165" s="2">
        <f>E173</f>
        <v>0</v>
      </c>
      <c r="AH165" s="2">
        <f>E174</f>
        <v>0</v>
      </c>
      <c r="AI165" s="2">
        <f>E175</f>
        <v>1</v>
      </c>
      <c r="AJ165" s="2">
        <f>E176</f>
        <v>0</v>
      </c>
      <c r="AK165" s="2">
        <f>E177</f>
        <v>0</v>
      </c>
      <c r="AL165" s="2">
        <f>E178</f>
        <v>7</v>
      </c>
      <c r="AM165" s="2">
        <f>E179</f>
        <v>15</v>
      </c>
      <c r="AN165" s="2">
        <f>E180</f>
        <v>0</v>
      </c>
      <c r="AO165" s="2">
        <f>E181</f>
        <v>0</v>
      </c>
      <c r="AP165" s="38">
        <f>E182</f>
        <v>0</v>
      </c>
      <c r="AQ165" s="43">
        <f>E183</f>
        <v>0</v>
      </c>
      <c r="AT165" s="38">
        <v>6.2E-2</v>
      </c>
      <c r="AU165" s="25">
        <f t="shared" ref="AU165" si="3021">PRODUCT(W165*100*1/W179)</f>
        <v>0</v>
      </c>
      <c r="AV165" s="25">
        <f t="shared" ref="AV165" si="3022">PRODUCT(X165*100*1/X179)</f>
        <v>0</v>
      </c>
      <c r="AW165" s="25">
        <f t="shared" ref="AW165" si="3023">PRODUCT(Y165*100*1/Y179)</f>
        <v>0</v>
      </c>
      <c r="AX165" s="25">
        <f t="shared" ref="AX165" si="3024">PRODUCT(Z165*100*1/Z179)</f>
        <v>0</v>
      </c>
      <c r="AY165" s="25">
        <f t="shared" ref="AY165" si="3025">PRODUCT(AA165*100*1/AA179)</f>
        <v>0</v>
      </c>
      <c r="AZ165" s="25">
        <f t="shared" ref="AZ165" si="3026">PRODUCT(AB165*100*1/AB179)</f>
        <v>0</v>
      </c>
      <c r="BA165" s="25">
        <f t="shared" ref="BA165" si="3027">PRODUCT(AC165*100*1/AC179)</f>
        <v>0</v>
      </c>
      <c r="BB165" s="44">
        <f t="shared" ref="BB165" si="3028">PRODUCT(AD165*100*1/AD179)</f>
        <v>0</v>
      </c>
      <c r="BC165" s="25">
        <f t="shared" ref="BC165" si="3029">PRODUCT(AE165*100*1/AE179)</f>
        <v>13.636363636363637</v>
      </c>
      <c r="BD165" s="25">
        <f t="shared" ref="BD165" si="3030">PRODUCT(AF165*100*1/AF179)</f>
        <v>100</v>
      </c>
      <c r="BE165" s="25">
        <f t="shared" ref="BE165" si="3031">PRODUCT(AG165*100*1/AG179)</f>
        <v>0</v>
      </c>
      <c r="BF165" s="25">
        <f t="shared" ref="BF165" si="3032">PRODUCT(AH165*100*1/AH179)</f>
        <v>0</v>
      </c>
      <c r="BG165" s="25">
        <f t="shared" ref="BG165" si="3033">PRODUCT(AI165*100*1/AI179)</f>
        <v>4.5454545454545459</v>
      </c>
      <c r="BH165" s="25">
        <f t="shared" ref="BH165" si="3034">PRODUCT(AJ165*100*1/AJ179)</f>
        <v>0</v>
      </c>
      <c r="BI165" s="25">
        <f t="shared" ref="BI165" si="3035">PRODUCT(AK165*100*1/AK179)</f>
        <v>0</v>
      </c>
      <c r="BJ165" s="25">
        <f t="shared" ref="BJ165" si="3036">PRODUCT(AL165*100*1/AL179)</f>
        <v>31.818181818181817</v>
      </c>
      <c r="BK165" s="25">
        <f t="shared" ref="BK165" si="3037">PRODUCT(AM165*100*1/AM179)</f>
        <v>68.181818181818187</v>
      </c>
      <c r="BL165" s="25">
        <f t="shared" ref="BL165" si="3038">PRODUCT(AN165*100*1/AN179)</f>
        <v>0</v>
      </c>
      <c r="BM165" s="25">
        <f t="shared" ref="BM165" si="3039">PRODUCT(AO165*100*1/AO179)</f>
        <v>0</v>
      </c>
      <c r="BN165" s="24">
        <f t="shared" ref="BN165" si="3040">PRODUCT(AP165*100*1/AP179)</f>
        <v>0</v>
      </c>
      <c r="BO165" s="39">
        <f t="shared" ref="BO165" si="3041">PRODUCT(AQ165*100*1/AQ179)</f>
        <v>0</v>
      </c>
      <c r="BR165" s="38">
        <v>6.2E-2</v>
      </c>
      <c r="BS165" s="25">
        <f t="shared" ref="BS165" si="3042">AU163+AU164+AU165</f>
        <v>0</v>
      </c>
      <c r="BT165" s="25">
        <f t="shared" ref="BT165" si="3043">AV163+AV164+AV165</f>
        <v>0</v>
      </c>
      <c r="BU165" s="25">
        <f t="shared" ref="BU165" si="3044">AW163+AW164+AW165</f>
        <v>0</v>
      </c>
      <c r="BV165" s="25">
        <f t="shared" ref="BV165" si="3045">AX163+AX164+AX165</f>
        <v>0</v>
      </c>
      <c r="BW165" s="25">
        <f t="shared" ref="BW165" si="3046">AY163+AY164+AY165</f>
        <v>0</v>
      </c>
      <c r="BX165" s="25">
        <f t="shared" ref="BX165" si="3047">AZ163+AZ164+AZ165</f>
        <v>13.636363636363637</v>
      </c>
      <c r="BY165" s="25">
        <f t="shared" ref="BY165" si="3048">BA163+BA164+BA165</f>
        <v>0</v>
      </c>
      <c r="BZ165" s="44">
        <f t="shared" ref="BZ165" si="3049">BB163+BB164+BB165</f>
        <v>0</v>
      </c>
      <c r="CA165" s="25">
        <f t="shared" ref="CA165" si="3050">BC163+BC164+BC165</f>
        <v>13.636363636363637</v>
      </c>
      <c r="CB165" s="25">
        <f t="shared" ref="CB165" si="3051">BD163+BD164+BD165</f>
        <v>100</v>
      </c>
      <c r="CC165" s="25">
        <f t="shared" ref="CC165" si="3052">BE163+BE164+BE165</f>
        <v>0</v>
      </c>
      <c r="CD165" s="25">
        <f t="shared" ref="CD165" si="3053">BF163+BF164+BF165</f>
        <v>0</v>
      </c>
      <c r="CE165" s="25">
        <f t="shared" ref="CE165" si="3054">BG163+BG164+BG165</f>
        <v>4.5454545454545459</v>
      </c>
      <c r="CF165" s="25">
        <f t="shared" ref="CF165" si="3055">BH163+BH164+BH165</f>
        <v>0</v>
      </c>
      <c r="CG165" s="25">
        <f t="shared" ref="CG165" si="3056">BI163+BI164+BI165</f>
        <v>0</v>
      </c>
      <c r="CH165" s="25">
        <f t="shared" ref="CH165" si="3057">BJ163+BJ164+BJ165</f>
        <v>31.818181818181817</v>
      </c>
      <c r="CI165" s="25">
        <f t="shared" ref="CI165" si="3058">BK163+BK164+BK165</f>
        <v>77.27272727272728</v>
      </c>
      <c r="CJ165" s="25">
        <f t="shared" ref="CJ165" si="3059">BL163+BL164+BL165</f>
        <v>45.454545454545453</v>
      </c>
      <c r="CK165" s="25">
        <f t="shared" ref="CK165" si="3060">BM163+BM164+BM165</f>
        <v>0</v>
      </c>
      <c r="CL165" s="24">
        <f t="shared" ref="CL165" si="3061">BN163+BN164+BN165</f>
        <v>0</v>
      </c>
      <c r="CM165" s="39">
        <f t="shared" ref="CM165" si="3062">BO163+BO164+BO165</f>
        <v>0</v>
      </c>
      <c r="CN165" s="5"/>
      <c r="CQ165" s="11" t="s">
        <v>40</v>
      </c>
      <c r="CR165" s="12"/>
      <c r="CS165" s="12"/>
      <c r="CT165" s="12"/>
      <c r="CU165" s="12"/>
      <c r="CV165" s="12">
        <f>BW171-BW169</f>
        <v>0</v>
      </c>
      <c r="CW165" s="12">
        <f>SUM(BX170,-BX169)</f>
        <v>0</v>
      </c>
      <c r="CX165" s="13">
        <f>SUM(BY170-BY169)</f>
        <v>0</v>
      </c>
      <c r="CY165" s="12"/>
      <c r="CZ165" s="12">
        <f>CA171-CA170</f>
        <v>4.5454545454545467</v>
      </c>
      <c r="DA165" s="12">
        <f>CB172-CB170</f>
        <v>0</v>
      </c>
      <c r="DB165" s="12"/>
      <c r="DC165" s="12"/>
      <c r="DD165" s="12"/>
      <c r="DE165" s="12"/>
      <c r="DF165" s="12"/>
      <c r="DG165" s="12">
        <f>CH171-CH170</f>
        <v>0</v>
      </c>
      <c r="DH165" s="12">
        <f>CI168-CI167</f>
        <v>0</v>
      </c>
      <c r="DI165" s="12">
        <f>CJ169-CJ168</f>
        <v>0</v>
      </c>
      <c r="DJ165" s="12"/>
      <c r="DK165" s="12"/>
      <c r="DL165" s="12"/>
      <c r="DM165" s="9"/>
      <c r="DN165" s="9"/>
    </row>
    <row r="166" spans="1:118" s="38" customFormat="1" ht="18.75" x14ac:dyDescent="0.25">
      <c r="B166" s="38" t="s">
        <v>5</v>
      </c>
      <c r="C166" s="2">
        <v>0</v>
      </c>
      <c r="D166" s="2">
        <v>0</v>
      </c>
      <c r="E166" s="2">
        <v>0</v>
      </c>
      <c r="F166" s="2">
        <v>0</v>
      </c>
      <c r="G166" s="2">
        <v>9</v>
      </c>
      <c r="H166" s="2">
        <v>0</v>
      </c>
      <c r="I166" s="2">
        <v>7</v>
      </c>
      <c r="J166" s="2">
        <v>2</v>
      </c>
      <c r="K166" s="2">
        <v>0</v>
      </c>
      <c r="L166" s="2">
        <v>1</v>
      </c>
      <c r="M166" s="3">
        <v>1</v>
      </c>
      <c r="N166" s="3">
        <v>0</v>
      </c>
      <c r="O166" s="3">
        <v>1</v>
      </c>
      <c r="P166" s="3">
        <v>1</v>
      </c>
      <c r="Q166" s="3">
        <v>0</v>
      </c>
      <c r="R166" s="3">
        <v>0</v>
      </c>
      <c r="S166" s="38">
        <v>22</v>
      </c>
      <c r="V166" s="38">
        <v>0.125</v>
      </c>
      <c r="W166" s="2">
        <f>F163</f>
        <v>0</v>
      </c>
      <c r="X166" s="2">
        <f>F164</f>
        <v>0</v>
      </c>
      <c r="Y166" s="2">
        <f>F165</f>
        <v>0</v>
      </c>
      <c r="Z166" s="2">
        <f>F166</f>
        <v>0</v>
      </c>
      <c r="AA166" s="2">
        <f>F167</f>
        <v>18</v>
      </c>
      <c r="AB166" s="2">
        <f>F168</f>
        <v>6</v>
      </c>
      <c r="AC166" s="2">
        <f>F169</f>
        <v>20</v>
      </c>
      <c r="AD166" s="38">
        <f>F170</f>
        <v>0</v>
      </c>
      <c r="AE166" s="2">
        <f>F171</f>
        <v>0</v>
      </c>
      <c r="AF166" s="2">
        <f>F172</f>
        <v>0</v>
      </c>
      <c r="AG166" s="2">
        <f>F173</f>
        <v>0</v>
      </c>
      <c r="AH166" s="2">
        <f>F174</f>
        <v>0</v>
      </c>
      <c r="AI166" s="2">
        <f>F175</f>
        <v>0</v>
      </c>
      <c r="AJ166" s="2">
        <f>F176</f>
        <v>0</v>
      </c>
      <c r="AK166" s="2">
        <f>F177</f>
        <v>0</v>
      </c>
      <c r="AL166" s="2">
        <f>F178</f>
        <v>0</v>
      </c>
      <c r="AM166" s="2">
        <f>F179</f>
        <v>4</v>
      </c>
      <c r="AN166" s="2">
        <f>F180</f>
        <v>11</v>
      </c>
      <c r="AO166" s="2">
        <f>F181</f>
        <v>3</v>
      </c>
      <c r="AP166" s="38">
        <f>F182</f>
        <v>0</v>
      </c>
      <c r="AQ166" s="43">
        <f>F183</f>
        <v>0</v>
      </c>
      <c r="AT166" s="38">
        <v>0.125</v>
      </c>
      <c r="AU166" s="25">
        <f t="shared" ref="AU166" si="3063">PRODUCT(W166*100*1/W179)</f>
        <v>0</v>
      </c>
      <c r="AV166" s="25">
        <f t="shared" ref="AV166" si="3064">PRODUCT(X166*100*1/X179)</f>
        <v>0</v>
      </c>
      <c r="AW166" s="25">
        <f t="shared" ref="AW166" si="3065">PRODUCT(Y166*100*1/Y179)</f>
        <v>0</v>
      </c>
      <c r="AX166" s="25">
        <f t="shared" ref="AX166" si="3066">PRODUCT(Z166*100*1/Z179)</f>
        <v>0</v>
      </c>
      <c r="AY166" s="25">
        <f t="shared" ref="AY166" si="3067">PRODUCT(AA166*100*1/AA179)</f>
        <v>81.818181818181813</v>
      </c>
      <c r="AZ166" s="25">
        <f t="shared" ref="AZ166" si="3068">PRODUCT(AB166*100*1/AB179)</f>
        <v>27.272727272727273</v>
      </c>
      <c r="BA166" s="25">
        <f t="shared" ref="BA166" si="3069">PRODUCT(AC166*100*1/AC179)</f>
        <v>90.909090909090907</v>
      </c>
      <c r="BB166" s="44">
        <f t="shared" ref="BB166" si="3070">PRODUCT(AD166*100*1/AD179)</f>
        <v>0</v>
      </c>
      <c r="BC166" s="25">
        <f t="shared" ref="BC166" si="3071">PRODUCT(AE166*100*1/AE179)</f>
        <v>0</v>
      </c>
      <c r="BD166" s="25">
        <f t="shared" ref="BD166" si="3072">PRODUCT(AF166*100*1/AF179)</f>
        <v>0</v>
      </c>
      <c r="BE166" s="25">
        <f t="shared" ref="BE166" si="3073">PRODUCT(AG166*100*1/AG179)</f>
        <v>0</v>
      </c>
      <c r="BF166" s="25">
        <f t="shared" ref="BF166" si="3074">PRODUCT(AH166*100*1/AH179)</f>
        <v>0</v>
      </c>
      <c r="BG166" s="25">
        <f t="shared" ref="BG166" si="3075">PRODUCT(AI166*100*1/AI179)</f>
        <v>0</v>
      </c>
      <c r="BH166" s="25">
        <f t="shared" ref="BH166" si="3076">PRODUCT(AJ166*100*1/AJ179)</f>
        <v>0</v>
      </c>
      <c r="BI166" s="25">
        <f t="shared" ref="BI166" si="3077">PRODUCT(AK166*100*1/AK179)</f>
        <v>0</v>
      </c>
      <c r="BJ166" s="25">
        <f t="shared" ref="BJ166" si="3078">PRODUCT(AL166*100*1/AL179)</f>
        <v>0</v>
      </c>
      <c r="BK166" s="25">
        <f t="shared" ref="BK166" si="3079">PRODUCT(AM166*100*1/AM179)</f>
        <v>18.181818181818183</v>
      </c>
      <c r="BL166" s="25">
        <f t="shared" ref="BL166" si="3080">PRODUCT(AN166*100*1/AN179)</f>
        <v>50</v>
      </c>
      <c r="BM166" s="25">
        <f t="shared" ref="BM166" si="3081">PRODUCT(AO166*100*1/AO179)</f>
        <v>13.636363636363637</v>
      </c>
      <c r="BN166" s="24">
        <f t="shared" ref="BN166" si="3082">PRODUCT(AP166*100*1/AP179)</f>
        <v>0</v>
      </c>
      <c r="BO166" s="39">
        <f t="shared" ref="BO166" si="3083">PRODUCT(AQ166*100*1/AQ179)</f>
        <v>0</v>
      </c>
      <c r="BR166" s="38">
        <v>0.125</v>
      </c>
      <c r="BS166" s="25">
        <f t="shared" ref="BS166" si="3084">AU163+AU164+AU165+AU166</f>
        <v>0</v>
      </c>
      <c r="BT166" s="25">
        <f t="shared" ref="BT166" si="3085">AV163+AV164+AV165+AV166</f>
        <v>0</v>
      </c>
      <c r="BU166" s="25">
        <f t="shared" ref="BU166" si="3086">AW163+AW164+AW165+AW166</f>
        <v>0</v>
      </c>
      <c r="BV166" s="25">
        <f t="shared" ref="BV166" si="3087">AX163+AX164+AX165+AX166</f>
        <v>0</v>
      </c>
      <c r="BW166" s="25">
        <f t="shared" ref="BW166" si="3088">AY163+AY164+AY165+AY166</f>
        <v>81.818181818181813</v>
      </c>
      <c r="BX166" s="25">
        <f t="shared" ref="BX166" si="3089">AZ163+AZ164+AZ165+AZ166</f>
        <v>40.909090909090907</v>
      </c>
      <c r="BY166" s="25">
        <f t="shared" ref="BY166" si="3090">BA163+BA164+BA165+BA166</f>
        <v>90.909090909090907</v>
      </c>
      <c r="BZ166" s="44">
        <f t="shared" ref="BZ166" si="3091">BB163+BB164+BB165+BB166</f>
        <v>0</v>
      </c>
      <c r="CA166" s="25">
        <f t="shared" ref="CA166" si="3092">BC163+BC164+BC165+BC166</f>
        <v>13.636363636363637</v>
      </c>
      <c r="CB166" s="25">
        <f t="shared" ref="CB166" si="3093">BD163+BD164+BD165+BD166</f>
        <v>100</v>
      </c>
      <c r="CC166" s="25">
        <f t="shared" ref="CC166" si="3094">BE163+BE164+BE165+BE166</f>
        <v>0</v>
      </c>
      <c r="CD166" s="25">
        <f t="shared" ref="CD166" si="3095">BF163+BF164+BF165+BF166</f>
        <v>0</v>
      </c>
      <c r="CE166" s="25">
        <f t="shared" ref="CE166" si="3096">BG163+BG164+BG165+BG166</f>
        <v>4.5454545454545459</v>
      </c>
      <c r="CF166" s="25">
        <f t="shared" ref="CF166" si="3097">BH163+BH164+BH165+BH166</f>
        <v>0</v>
      </c>
      <c r="CG166" s="25">
        <f t="shared" ref="CG166" si="3098">BI163+BI164+BI165+BI166</f>
        <v>0</v>
      </c>
      <c r="CH166" s="25">
        <f t="shared" ref="CH166" si="3099">BJ163+BJ164+BJ165+BJ166</f>
        <v>31.818181818181817</v>
      </c>
      <c r="CI166" s="25">
        <f t="shared" ref="CI166" si="3100">BK163+BK164+BK165+BK166</f>
        <v>95.454545454545467</v>
      </c>
      <c r="CJ166" s="25">
        <f t="shared" ref="CJ166" si="3101">BL163+BL164+BL165+BL166</f>
        <v>95.454545454545453</v>
      </c>
      <c r="CK166" s="25">
        <f t="shared" ref="CK166" si="3102">BM163+BM164+BM165+BM166</f>
        <v>13.636363636363637</v>
      </c>
      <c r="CL166" s="24">
        <f t="shared" ref="CL166" si="3103">BN163+BN164+BN165+BN166</f>
        <v>0</v>
      </c>
      <c r="CM166" s="39">
        <f t="shared" ref="CM166" si="3104">BO163+BO164+BO165+BO166</f>
        <v>0</v>
      </c>
      <c r="CN166" s="5"/>
      <c r="CQ166" s="11" t="s">
        <v>41</v>
      </c>
      <c r="CR166" s="12">
        <f>BS178-CR164</f>
        <v>77.272727272727266</v>
      </c>
      <c r="CS166" s="12">
        <f>BT178-CS164</f>
        <v>81.818181818181813</v>
      </c>
      <c r="CT166" s="12">
        <f>BU178-BU172</f>
        <v>13.63636363636364</v>
      </c>
      <c r="CU166" s="12">
        <f>BV178-BV172</f>
        <v>13.63636363636364</v>
      </c>
      <c r="CV166" s="12">
        <f>BW178-CV165-CV164</f>
        <v>9.0909090909090935</v>
      </c>
      <c r="CW166" s="12">
        <f>BX178-BX170</f>
        <v>9.0909090909090935</v>
      </c>
      <c r="CX166" s="12">
        <f>BY178-BY170</f>
        <v>9.0909090909090935</v>
      </c>
      <c r="CY166" s="12"/>
      <c r="CZ166" s="12">
        <f>CA178-CA171</f>
        <v>0</v>
      </c>
      <c r="DA166" s="12">
        <f>CB178-CB172</f>
        <v>0</v>
      </c>
      <c r="DB166" s="12">
        <f>CC178-CC170</f>
        <v>100</v>
      </c>
      <c r="DC166" s="12">
        <f>CD178-CD172</f>
        <v>0</v>
      </c>
      <c r="DD166" s="12">
        <f>CE178-CE170</f>
        <v>0</v>
      </c>
      <c r="DE166" s="12">
        <f>CF178-CF170</f>
        <v>0</v>
      </c>
      <c r="DF166" s="12">
        <f>CG178-CG174</f>
        <v>9.0909090909090935</v>
      </c>
      <c r="DG166" s="12">
        <f>CH178-CH171</f>
        <v>27.27272727272728</v>
      </c>
      <c r="DH166" s="12">
        <f>CI178-CI168</f>
        <v>4.5454545454545467</v>
      </c>
      <c r="DI166" s="12">
        <f>CJ178-CJ169</f>
        <v>4.5454545454545467</v>
      </c>
      <c r="DJ166" s="12">
        <f>CK178-CK167</f>
        <v>13.63636363636364</v>
      </c>
      <c r="DK166" s="12"/>
      <c r="DL166" s="12"/>
      <c r="DM166" s="9"/>
      <c r="DN166" s="9"/>
    </row>
    <row r="167" spans="1:118" s="38" customFormat="1" x14ac:dyDescent="0.25">
      <c r="B167" s="38" t="s">
        <v>6</v>
      </c>
      <c r="C167" s="2">
        <v>0</v>
      </c>
      <c r="D167" s="2">
        <v>0</v>
      </c>
      <c r="E167" s="2">
        <v>0</v>
      </c>
      <c r="F167" s="2">
        <v>18</v>
      </c>
      <c r="G167" s="2">
        <v>0</v>
      </c>
      <c r="H167" s="2">
        <v>2</v>
      </c>
      <c r="I167" s="2">
        <v>0</v>
      </c>
      <c r="J167" s="4">
        <v>0</v>
      </c>
      <c r="K167" s="4">
        <v>0</v>
      </c>
      <c r="L167" s="3">
        <v>2</v>
      </c>
      <c r="M167" s="3">
        <v>0</v>
      </c>
      <c r="N167" s="3">
        <v>0</v>
      </c>
      <c r="O167" s="3">
        <v>0</v>
      </c>
      <c r="P167" s="3">
        <v>0</v>
      </c>
      <c r="Q167" s="3">
        <v>0</v>
      </c>
      <c r="R167" s="3">
        <v>0</v>
      </c>
      <c r="S167" s="38">
        <v>22</v>
      </c>
      <c r="V167" s="38">
        <v>0.25</v>
      </c>
      <c r="W167" s="2">
        <f>G163</f>
        <v>0</v>
      </c>
      <c r="X167" s="2">
        <f>G164</f>
        <v>0</v>
      </c>
      <c r="Y167" s="2">
        <f>G165</f>
        <v>3</v>
      </c>
      <c r="Z167" s="2">
        <f>G166</f>
        <v>9</v>
      </c>
      <c r="AA167" s="2">
        <f>G167</f>
        <v>0</v>
      </c>
      <c r="AB167" s="2">
        <f>G168</f>
        <v>9</v>
      </c>
      <c r="AC167" s="2">
        <f>G169</f>
        <v>0</v>
      </c>
      <c r="AD167" s="38">
        <f>G170</f>
        <v>0</v>
      </c>
      <c r="AE167" s="2">
        <f>G171</f>
        <v>5</v>
      </c>
      <c r="AF167" s="2">
        <f>G172</f>
        <v>0</v>
      </c>
      <c r="AG167" s="2">
        <f>G173</f>
        <v>0</v>
      </c>
      <c r="AH167" s="2">
        <f>G174</f>
        <v>12</v>
      </c>
      <c r="AI167" s="2">
        <f>G175</f>
        <v>17</v>
      </c>
      <c r="AJ167" s="2">
        <f>G176</f>
        <v>3</v>
      </c>
      <c r="AK167" s="2">
        <f>G177</f>
        <v>0</v>
      </c>
      <c r="AL167" s="2">
        <f>G178</f>
        <v>5</v>
      </c>
      <c r="AM167" s="2">
        <f>G179</f>
        <v>0</v>
      </c>
      <c r="AN167" s="2">
        <f>G180</f>
        <v>0</v>
      </c>
      <c r="AO167" s="2">
        <f>G181</f>
        <v>16</v>
      </c>
      <c r="AP167" s="38">
        <f>G182</f>
        <v>0</v>
      </c>
      <c r="AQ167" s="43">
        <f>G183</f>
        <v>15</v>
      </c>
      <c r="AT167" s="38">
        <v>0.25</v>
      </c>
      <c r="AU167" s="25">
        <f t="shared" ref="AU167" si="3105">PRODUCT(W167*100*1/W179)</f>
        <v>0</v>
      </c>
      <c r="AV167" s="25">
        <f t="shared" ref="AV167" si="3106">PRODUCT(X167*100*1/X179)</f>
        <v>0</v>
      </c>
      <c r="AW167" s="25">
        <f t="shared" ref="AW167" si="3107">PRODUCT(Y167*100*1/Y179)</f>
        <v>13.636363636363637</v>
      </c>
      <c r="AX167" s="25">
        <f t="shared" ref="AX167" si="3108">PRODUCT(Z167*100*1/Z179)</f>
        <v>40.909090909090907</v>
      </c>
      <c r="AY167" s="25">
        <f t="shared" ref="AY167" si="3109">PRODUCT(AA167*100*1/AA179)</f>
        <v>0</v>
      </c>
      <c r="AZ167" s="25">
        <f t="shared" ref="AZ167" si="3110">PRODUCT(AB167*100*1/AB179)</f>
        <v>40.909090909090907</v>
      </c>
      <c r="BA167" s="25">
        <f t="shared" ref="BA167" si="3111">PRODUCT(AC167*100*1/AC179)</f>
        <v>0</v>
      </c>
      <c r="BB167" s="44">
        <f t="shared" ref="BB167" si="3112">PRODUCT(AD167*100*1/AD179)</f>
        <v>0</v>
      </c>
      <c r="BC167" s="25">
        <f t="shared" ref="BC167" si="3113">PRODUCT(AE167*100*1/AE179)</f>
        <v>22.727272727272727</v>
      </c>
      <c r="BD167" s="25">
        <f t="shared" ref="BD167" si="3114">PRODUCT(AF167*100*1/AF179)</f>
        <v>0</v>
      </c>
      <c r="BE167" s="25">
        <f t="shared" ref="BE167" si="3115">PRODUCT(AG167*100*1/AG179)</f>
        <v>0</v>
      </c>
      <c r="BF167" s="25">
        <f t="shared" ref="BF167" si="3116">PRODUCT(AH167*100*1/AH179)</f>
        <v>54.545454545454547</v>
      </c>
      <c r="BG167" s="25">
        <f t="shared" ref="BG167" si="3117">PRODUCT(AI167*100*1/AI179)</f>
        <v>77.272727272727266</v>
      </c>
      <c r="BH167" s="25">
        <f t="shared" ref="BH167" si="3118">PRODUCT(AJ167*100*1/AJ179)</f>
        <v>75</v>
      </c>
      <c r="BI167" s="25">
        <f t="shared" ref="BI167" si="3119">PRODUCT(AK167*100*1/AK179)</f>
        <v>0</v>
      </c>
      <c r="BJ167" s="25">
        <f t="shared" ref="BJ167" si="3120">PRODUCT(AL167*100*1/AL179)</f>
        <v>22.727272727272727</v>
      </c>
      <c r="BK167" s="25">
        <f t="shared" ref="BK167" si="3121">PRODUCT(AM167*100*1/AM179)</f>
        <v>0</v>
      </c>
      <c r="BL167" s="25">
        <f t="shared" ref="BL167" si="3122">PRODUCT(AN167*100*1/AN179)</f>
        <v>0</v>
      </c>
      <c r="BM167" s="25">
        <f t="shared" ref="BM167" si="3123">PRODUCT(AO167*100*1/AO179)</f>
        <v>72.727272727272734</v>
      </c>
      <c r="BN167" s="24">
        <f t="shared" ref="BN167" si="3124">PRODUCT(AP167*100*1/AP179)</f>
        <v>0</v>
      </c>
      <c r="BO167" s="39">
        <f t="shared" ref="BO167" si="3125">PRODUCT(AQ167*100*1/AQ179)</f>
        <v>68.181818181818187</v>
      </c>
      <c r="BR167" s="38">
        <v>0.25</v>
      </c>
      <c r="BS167" s="25">
        <f t="shared" ref="BS167" si="3126">AU163+AU164+AU165+AU166+AU167</f>
        <v>0</v>
      </c>
      <c r="BT167" s="25">
        <f t="shared" ref="BT167" si="3127">AV163+AV164+AV165+AV166+AV167</f>
        <v>0</v>
      </c>
      <c r="BU167" s="25">
        <f t="shared" ref="BU167" si="3128">AW163+AW164+AW165+AW166+AW167</f>
        <v>13.636363636363637</v>
      </c>
      <c r="BV167" s="25">
        <f t="shared" ref="BV167" si="3129">AX163+AX164+AX165+AX166+AX167</f>
        <v>40.909090909090907</v>
      </c>
      <c r="BW167" s="25">
        <f t="shared" ref="BW167" si="3130">AY163+AY164+AY165+AY166+AY167</f>
        <v>81.818181818181813</v>
      </c>
      <c r="BX167" s="25">
        <f t="shared" ref="BX167" si="3131">AZ163+AZ164+AZ165+AZ166+AZ167</f>
        <v>81.818181818181813</v>
      </c>
      <c r="BY167" s="25">
        <f t="shared" ref="BY167" si="3132">BA163+BA164+BA165+BA166+BA167</f>
        <v>90.909090909090907</v>
      </c>
      <c r="BZ167" s="44">
        <f t="shared" ref="BZ167" si="3133">BB163+BB164+BB165+BB166+BB167</f>
        <v>0</v>
      </c>
      <c r="CA167" s="25">
        <f t="shared" ref="CA167" si="3134">BC163+BC164+BC165+BC166+BC167</f>
        <v>36.36363636363636</v>
      </c>
      <c r="CB167" s="25">
        <f t="shared" ref="CB167" si="3135">BD163+BD164+BD165+BD166+BD167</f>
        <v>100</v>
      </c>
      <c r="CC167" s="25">
        <f t="shared" ref="CC167" si="3136">BE163+BE164+BE165+BE166+BE167</f>
        <v>0</v>
      </c>
      <c r="CD167" s="25">
        <f t="shared" ref="CD167" si="3137">BF163+BF164+BF165+BF166+BF167</f>
        <v>54.545454545454547</v>
      </c>
      <c r="CE167" s="25">
        <f t="shared" ref="CE167" si="3138">BG163+BG164+BG165+BG166+BG167</f>
        <v>81.818181818181813</v>
      </c>
      <c r="CF167" s="25">
        <f t="shared" ref="CF167" si="3139">BH163+BH164+BH165+BH166+BH167</f>
        <v>75</v>
      </c>
      <c r="CG167" s="25">
        <f t="shared" ref="CG167" si="3140">BI163+BI164+BI165+BI166+BI167</f>
        <v>0</v>
      </c>
      <c r="CH167" s="25">
        <f t="shared" ref="CH167" si="3141">BJ163+BJ164+BJ165+BJ166+BJ167</f>
        <v>54.545454545454547</v>
      </c>
      <c r="CI167" s="25">
        <f t="shared" ref="CI167" si="3142">BK163+BK164+BK165+BK166+BK167</f>
        <v>95.454545454545467</v>
      </c>
      <c r="CJ167" s="25">
        <f t="shared" ref="CJ167" si="3143">BL163+BL164+BL165+BL166+BL167</f>
        <v>95.454545454545453</v>
      </c>
      <c r="CK167" s="25">
        <f t="shared" ref="CK167" si="3144">BM163+BM164+BM165+BM166+BM167</f>
        <v>86.363636363636374</v>
      </c>
      <c r="CL167" s="24">
        <f t="shared" ref="CL167" si="3145">BN163+BN164+BN165+BN166+BN167</f>
        <v>0</v>
      </c>
      <c r="CM167" s="39">
        <f t="shared" ref="CM167" si="3146">BO163+BO164+BO165+BO166+BO167</f>
        <v>68.181818181818187</v>
      </c>
      <c r="CN167" s="5"/>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row>
    <row r="168" spans="1:118" s="38" customFormat="1" x14ac:dyDescent="0.25">
      <c r="B168" s="38" t="s">
        <v>7</v>
      </c>
      <c r="C168" s="2">
        <v>0</v>
      </c>
      <c r="D168" s="2">
        <v>3</v>
      </c>
      <c r="E168" s="2">
        <v>0</v>
      </c>
      <c r="F168" s="2">
        <v>6</v>
      </c>
      <c r="G168" s="2">
        <v>9</v>
      </c>
      <c r="H168" s="2">
        <v>2</v>
      </c>
      <c r="I168" s="2">
        <v>0</v>
      </c>
      <c r="J168" s="4">
        <v>0</v>
      </c>
      <c r="K168" s="3">
        <v>0</v>
      </c>
      <c r="L168" s="3">
        <v>0</v>
      </c>
      <c r="M168" s="3">
        <v>2</v>
      </c>
      <c r="N168" s="3">
        <v>0</v>
      </c>
      <c r="O168" s="3">
        <v>0</v>
      </c>
      <c r="P168" s="3">
        <v>0</v>
      </c>
      <c r="Q168" s="3">
        <v>0</v>
      </c>
      <c r="R168" s="3">
        <v>0</v>
      </c>
      <c r="S168" s="38">
        <v>22</v>
      </c>
      <c r="V168" s="38">
        <v>0.5</v>
      </c>
      <c r="W168" s="2">
        <f>H163</f>
        <v>0</v>
      </c>
      <c r="X168" s="2">
        <f>H164</f>
        <v>0</v>
      </c>
      <c r="Y168" s="2">
        <f>H165</f>
        <v>0</v>
      </c>
      <c r="Z168" s="2">
        <f>H166</f>
        <v>0</v>
      </c>
      <c r="AA168" s="2">
        <f>H167</f>
        <v>2</v>
      </c>
      <c r="AB168" s="2">
        <f>H168</f>
        <v>2</v>
      </c>
      <c r="AC168" s="2">
        <f>H169</f>
        <v>0</v>
      </c>
      <c r="AD168" s="38">
        <f>H170</f>
        <v>0</v>
      </c>
      <c r="AE168" s="2">
        <f>H171</f>
        <v>8</v>
      </c>
      <c r="AF168" s="2">
        <f>H172</f>
        <v>0</v>
      </c>
      <c r="AG168" s="2">
        <f>H173</f>
        <v>0</v>
      </c>
      <c r="AH168" s="2">
        <f>H174</f>
        <v>0</v>
      </c>
      <c r="AI168" s="2">
        <f>H175</f>
        <v>3</v>
      </c>
      <c r="AJ168" s="2">
        <f>H176</f>
        <v>0</v>
      </c>
      <c r="AK168" s="2">
        <f>H177</f>
        <v>1</v>
      </c>
      <c r="AL168" s="2">
        <f>H178</f>
        <v>1</v>
      </c>
      <c r="AM168" s="4">
        <f>H179</f>
        <v>0</v>
      </c>
      <c r="AN168" s="2">
        <f>H180</f>
        <v>0</v>
      </c>
      <c r="AO168" s="3">
        <f>H181</f>
        <v>2</v>
      </c>
      <c r="AP168" s="38">
        <f>H182</f>
        <v>0</v>
      </c>
      <c r="AQ168" s="43">
        <f>H183</f>
        <v>6</v>
      </c>
      <c r="AT168" s="38">
        <v>0.5</v>
      </c>
      <c r="AU168" s="25">
        <f t="shared" ref="AU168" si="3147">PRODUCT(W168*100*1/W179)</f>
        <v>0</v>
      </c>
      <c r="AV168" s="25">
        <f t="shared" ref="AV168" si="3148">PRODUCT(X168*100*1/X179)</f>
        <v>0</v>
      </c>
      <c r="AW168" s="25">
        <f t="shared" ref="AW168" si="3149">PRODUCT(Y168*100*1/Y179)</f>
        <v>0</v>
      </c>
      <c r="AX168" s="25">
        <f t="shared" ref="AX168" si="3150">PRODUCT(Z168*100*1/Z179)</f>
        <v>0</v>
      </c>
      <c r="AY168" s="25">
        <f t="shared" ref="AY168" si="3151">PRODUCT(AA168*100*1/AA179)</f>
        <v>9.0909090909090917</v>
      </c>
      <c r="AZ168" s="25">
        <f t="shared" ref="AZ168" si="3152">PRODUCT(AB168*100*1/AB179)</f>
        <v>9.0909090909090917</v>
      </c>
      <c r="BA168" s="25">
        <f t="shared" ref="BA168" si="3153">PRODUCT(AC168*100*1/AC179)</f>
        <v>0</v>
      </c>
      <c r="BB168" s="44">
        <f t="shared" ref="BB168" si="3154">PRODUCT(AD168*100*1/AD179)</f>
        <v>0</v>
      </c>
      <c r="BC168" s="25">
        <f t="shared" ref="BC168" si="3155">PRODUCT(AE168*100*1/AE179)</f>
        <v>36.363636363636367</v>
      </c>
      <c r="BD168" s="25">
        <f t="shared" ref="BD168" si="3156">PRODUCT(AF168*100*1/AF179)</f>
        <v>0</v>
      </c>
      <c r="BE168" s="25">
        <f t="shared" ref="BE168" si="3157">PRODUCT(AG168*100*1/AG179)</f>
        <v>0</v>
      </c>
      <c r="BF168" s="25">
        <f t="shared" ref="BF168" si="3158">PRODUCT(AH168*100*1/AH179)</f>
        <v>0</v>
      </c>
      <c r="BG168" s="25">
        <f t="shared" ref="BG168" si="3159">PRODUCT(AI168*100*1/AI179)</f>
        <v>13.636363636363637</v>
      </c>
      <c r="BH168" s="25">
        <f t="shared" ref="BH168" si="3160">PRODUCT(AJ168*100*1/AJ179)</f>
        <v>0</v>
      </c>
      <c r="BI168" s="25">
        <f t="shared" ref="BI168" si="3161">PRODUCT(AK168*100*1/AK179)</f>
        <v>4.5454545454545459</v>
      </c>
      <c r="BJ168" s="25">
        <f t="shared" ref="BJ168" si="3162">PRODUCT(AL168*100*1/AL179)</f>
        <v>4.5454545454545459</v>
      </c>
      <c r="BK168" s="26">
        <f t="shared" ref="BK168" si="3163">PRODUCT(AM168*100*1/AM179)</f>
        <v>0</v>
      </c>
      <c r="BL168" s="25">
        <f t="shared" ref="BL168" si="3164">PRODUCT(AN168*100*1/AN179)</f>
        <v>0</v>
      </c>
      <c r="BM168" s="27">
        <f t="shared" ref="BM168" si="3165">PRODUCT(AO168*100*1/AO179)</f>
        <v>9.0909090909090917</v>
      </c>
      <c r="BN168" s="24">
        <f t="shared" ref="BN168" si="3166">PRODUCT(AP168*100*1/AP179)</f>
        <v>0</v>
      </c>
      <c r="BO168" s="39">
        <f t="shared" ref="BO168" si="3167">PRODUCT(AQ168*100*1/AQ179)</f>
        <v>27.272727272727273</v>
      </c>
      <c r="BR168" s="38">
        <v>0.5</v>
      </c>
      <c r="BS168" s="25">
        <f t="shared" ref="BS168" si="3168">AU163+AU164+AU165+AU166+AU167+AU168</f>
        <v>0</v>
      </c>
      <c r="BT168" s="25">
        <f t="shared" ref="BT168" si="3169">AV163+AV164+AV165+AV166+AV167+AV168</f>
        <v>0</v>
      </c>
      <c r="BU168" s="25">
        <f t="shared" ref="BU168" si="3170">AW163+AW164+AW165+AW166+AW167+AW168</f>
        <v>13.636363636363637</v>
      </c>
      <c r="BV168" s="25">
        <f t="shared" ref="BV168" si="3171">AX163+AX164+AX165+AX166+AX167+AX168</f>
        <v>40.909090909090907</v>
      </c>
      <c r="BW168" s="25">
        <f t="shared" ref="BW168" si="3172">AY163+AY164+AY165+AY166+AY167+AY168</f>
        <v>90.909090909090907</v>
      </c>
      <c r="BX168" s="25">
        <f t="shared" ref="BX168" si="3173">AZ163+AZ164+AZ165+AZ166+AZ167+AZ168</f>
        <v>90.909090909090907</v>
      </c>
      <c r="BY168" s="25">
        <f t="shared" ref="BY168" si="3174">BA163+BA164+BA165+BA166+BA167+BA168</f>
        <v>90.909090909090907</v>
      </c>
      <c r="BZ168" s="44">
        <f t="shared" ref="BZ168" si="3175">BB163+BB164+BB165+BB166+BB167+BB168</f>
        <v>0</v>
      </c>
      <c r="CA168" s="25">
        <f t="shared" ref="CA168" si="3176">BC163+BC164+BC165+BC166+BC167+BC168</f>
        <v>72.72727272727272</v>
      </c>
      <c r="CB168" s="25">
        <f t="shared" ref="CB168" si="3177">BD163+BD164+BD165+BD166+BD167+BD168</f>
        <v>100</v>
      </c>
      <c r="CC168" s="25">
        <f t="shared" ref="CC168" si="3178">BE163+BE164+BE165+BE166+BE167+BE168</f>
        <v>0</v>
      </c>
      <c r="CD168" s="25">
        <f t="shared" ref="CD168" si="3179">BF163+BF164+BF165+BF166+BF167+BF168</f>
        <v>54.545454545454547</v>
      </c>
      <c r="CE168" s="25">
        <f t="shared" ref="CE168" si="3180">BG163+BG164+BG165+BG166+BG167+BG168</f>
        <v>95.454545454545453</v>
      </c>
      <c r="CF168" s="25">
        <f t="shared" ref="CF168" si="3181">BH163+BH164+BH165+BH166+BH167+BH168</f>
        <v>75</v>
      </c>
      <c r="CG168" s="25">
        <f t="shared" ref="CG168" si="3182">BI163+BI164+BI165+BI166+BI167+BI168</f>
        <v>4.5454545454545459</v>
      </c>
      <c r="CH168" s="25">
        <f t="shared" ref="CH168" si="3183">BJ163+BJ164+BJ165+BJ166+BJ167+BJ168</f>
        <v>59.090909090909093</v>
      </c>
      <c r="CI168" s="26">
        <f t="shared" ref="CI168" si="3184">BK163+BK164+BK165+BK166+BK167+BK168</f>
        <v>95.454545454545467</v>
      </c>
      <c r="CJ168" s="25">
        <f t="shared" ref="CJ168" si="3185">BL163+BL164+BL165+BL166+BL167+BL168</f>
        <v>95.454545454545453</v>
      </c>
      <c r="CK168" s="27">
        <f t="shared" ref="CK168" si="3186">BM163+BM164+BM165+BM166+BM167+BM168</f>
        <v>95.454545454545467</v>
      </c>
      <c r="CL168" s="24">
        <f t="shared" ref="CL168" si="3187">BN163+BN164+BN165+BN166+BN167+BN168</f>
        <v>0</v>
      </c>
      <c r="CM168" s="39">
        <f t="shared" ref="CM168" si="3188">BO163+BO164+BO165+BO166+BO167+BO168</f>
        <v>95.454545454545467</v>
      </c>
      <c r="CN168" s="5"/>
      <c r="CQ168" s="9"/>
      <c r="CR168" s="9" t="str">
        <f>A162</f>
        <v>Serratia marcescens</v>
      </c>
      <c r="CS168" s="9"/>
      <c r="CT168" s="9"/>
      <c r="CU168" s="9"/>
      <c r="CV168" s="9"/>
      <c r="CW168" s="9"/>
      <c r="CX168" s="9"/>
      <c r="CY168" s="9"/>
      <c r="CZ168" s="9"/>
      <c r="DA168" s="9"/>
      <c r="DB168" s="9"/>
      <c r="DC168" s="9"/>
      <c r="DD168" s="9"/>
      <c r="DE168" s="9"/>
      <c r="DF168" s="9"/>
      <c r="DG168" s="9"/>
      <c r="DH168" s="9"/>
      <c r="DI168" s="9"/>
      <c r="DJ168" s="9"/>
      <c r="DK168" s="9"/>
      <c r="DL168" s="9"/>
      <c r="DM168" s="9"/>
      <c r="DN168" s="9"/>
    </row>
    <row r="169" spans="1:118" s="38" customFormat="1" x14ac:dyDescent="0.25">
      <c r="B169" s="38" t="s">
        <v>8</v>
      </c>
      <c r="C169" s="2">
        <v>0</v>
      </c>
      <c r="D169" s="2">
        <v>0</v>
      </c>
      <c r="E169" s="2">
        <v>0</v>
      </c>
      <c r="F169" s="2">
        <v>20</v>
      </c>
      <c r="G169" s="2">
        <v>0</v>
      </c>
      <c r="H169" s="2">
        <v>0</v>
      </c>
      <c r="I169" s="2">
        <v>0</v>
      </c>
      <c r="J169" s="4">
        <v>0</v>
      </c>
      <c r="K169" s="4">
        <v>0</v>
      </c>
      <c r="L169" s="3">
        <v>1</v>
      </c>
      <c r="M169" s="3">
        <v>0</v>
      </c>
      <c r="N169" s="3">
        <v>0</v>
      </c>
      <c r="O169" s="3">
        <v>1</v>
      </c>
      <c r="P169" s="3">
        <v>0</v>
      </c>
      <c r="Q169" s="3">
        <v>0</v>
      </c>
      <c r="R169" s="3">
        <v>0</v>
      </c>
      <c r="S169" s="38">
        <v>22</v>
      </c>
      <c r="V169" s="38">
        <v>1</v>
      </c>
      <c r="W169" s="2">
        <f>I163</f>
        <v>0</v>
      </c>
      <c r="X169" s="2">
        <f>I164</f>
        <v>0</v>
      </c>
      <c r="Y169" s="2">
        <f>I165</f>
        <v>6</v>
      </c>
      <c r="Z169" s="2">
        <f>I166</f>
        <v>7</v>
      </c>
      <c r="AA169" s="2">
        <f>I167</f>
        <v>0</v>
      </c>
      <c r="AB169" s="2">
        <f>I168</f>
        <v>0</v>
      </c>
      <c r="AC169" s="2">
        <f>I169</f>
        <v>0</v>
      </c>
      <c r="AD169" s="38">
        <f>I170</f>
        <v>0</v>
      </c>
      <c r="AE169" s="2">
        <f>I171</f>
        <v>4</v>
      </c>
      <c r="AF169" s="2">
        <f>I172</f>
        <v>0</v>
      </c>
      <c r="AG169" s="2">
        <f>I173</f>
        <v>0</v>
      </c>
      <c r="AH169" s="2">
        <f>I174</f>
        <v>9</v>
      </c>
      <c r="AI169" s="2">
        <f>I175</f>
        <v>1</v>
      </c>
      <c r="AJ169" s="2">
        <f>I176</f>
        <v>1</v>
      </c>
      <c r="AK169" s="2">
        <f>I177</f>
        <v>0</v>
      </c>
      <c r="AL169" s="2">
        <f>I178</f>
        <v>1</v>
      </c>
      <c r="AM169" s="3">
        <f>I179</f>
        <v>0</v>
      </c>
      <c r="AN169" s="4">
        <f>I180</f>
        <v>0</v>
      </c>
      <c r="AO169" s="3">
        <f>I181</f>
        <v>0</v>
      </c>
      <c r="AP169" s="38">
        <f>I182</f>
        <v>2</v>
      </c>
      <c r="AQ169" s="42">
        <f>I183</f>
        <v>1</v>
      </c>
      <c r="AT169" s="38">
        <v>1</v>
      </c>
      <c r="AU169" s="25">
        <f t="shared" ref="AU169" si="3189">PRODUCT(W169*100*1/W179)</f>
        <v>0</v>
      </c>
      <c r="AV169" s="25">
        <f t="shared" ref="AV169" si="3190">PRODUCT(X169*100*1/X179)</f>
        <v>0</v>
      </c>
      <c r="AW169" s="25">
        <f t="shared" ref="AW169" si="3191">PRODUCT(Y169*100*1/Y179)</f>
        <v>27.272727272727273</v>
      </c>
      <c r="AX169" s="25">
        <f t="shared" ref="AX169" si="3192">PRODUCT(Z169*100*1/Z179)</f>
        <v>31.818181818181817</v>
      </c>
      <c r="AY169" s="25">
        <f t="shared" ref="AY169" si="3193">PRODUCT(AA169*100*1/AA179)</f>
        <v>0</v>
      </c>
      <c r="AZ169" s="25">
        <f t="shared" ref="AZ169" si="3194">PRODUCT(AB169*100*1/AB179)</f>
        <v>0</v>
      </c>
      <c r="BA169" s="25">
        <f t="shared" ref="BA169" si="3195">PRODUCT(AC169*100*1/AC179)</f>
        <v>0</v>
      </c>
      <c r="BB169" s="44">
        <f t="shared" ref="BB169" si="3196">PRODUCT(AD169*100*1/AD179)</f>
        <v>0</v>
      </c>
      <c r="BC169" s="25">
        <f t="shared" ref="BC169" si="3197">PRODUCT(AE169*100*1/AE179)</f>
        <v>18.181818181818183</v>
      </c>
      <c r="BD169" s="25">
        <f t="shared" ref="BD169" si="3198">PRODUCT(AF169*100*1/AF179)</f>
        <v>0</v>
      </c>
      <c r="BE169" s="25">
        <f t="shared" ref="BE169" si="3199">PRODUCT(AG169*100*1/AG179)</f>
        <v>0</v>
      </c>
      <c r="BF169" s="25">
        <f t="shared" ref="BF169" si="3200">PRODUCT(AH169*100*1/AH179)</f>
        <v>40.909090909090907</v>
      </c>
      <c r="BG169" s="25">
        <f t="shared" ref="BG169" si="3201">PRODUCT(AI169*100*1/AI179)</f>
        <v>4.5454545454545459</v>
      </c>
      <c r="BH169" s="25">
        <f t="shared" ref="BH169" si="3202">PRODUCT(AJ169*100*1/AJ179)</f>
        <v>25</v>
      </c>
      <c r="BI169" s="25">
        <f t="shared" ref="BI169" si="3203">PRODUCT(AK169*100*1/AK179)</f>
        <v>0</v>
      </c>
      <c r="BJ169" s="25">
        <f t="shared" ref="BJ169" si="3204">PRODUCT(AL169*100*1/AL179)</f>
        <v>4.5454545454545459</v>
      </c>
      <c r="BK169" s="27">
        <f t="shared" ref="BK169" si="3205">PRODUCT(AM169*100*1/AM179)</f>
        <v>0</v>
      </c>
      <c r="BL169" s="26">
        <f t="shared" ref="BL169" si="3206">PRODUCT(AN169*100*1/AN179)</f>
        <v>0</v>
      </c>
      <c r="BM169" s="27">
        <f t="shared" ref="BM169" si="3207">PRODUCT(AO169*100*1/AO179)</f>
        <v>0</v>
      </c>
      <c r="BN169" s="24">
        <f t="shared" ref="BN169" si="3208">PRODUCT(AP169*100*1/AP179)</f>
        <v>9.0909090909090917</v>
      </c>
      <c r="BO169" s="40">
        <f t="shared" ref="BO169" si="3209">PRODUCT(AQ169*100*1/AQ179)</f>
        <v>4.5454545454545459</v>
      </c>
      <c r="BR169" s="38">
        <v>1</v>
      </c>
      <c r="BS169" s="25">
        <f t="shared" ref="BS169" si="3210">AU163+AU164+AU165+AU166+AU167+AU168+AU169</f>
        <v>0</v>
      </c>
      <c r="BT169" s="25">
        <f t="shared" ref="BT169" si="3211">AV163+AV164+AV165+AV166+AV167+AV168+AV169</f>
        <v>0</v>
      </c>
      <c r="BU169" s="25">
        <f t="shared" ref="BU169" si="3212">AW163+AW164+AW165+AW166+AW167+AW168+AW169</f>
        <v>40.909090909090907</v>
      </c>
      <c r="BV169" s="25">
        <f t="shared" ref="BV169" si="3213">AX163+AX164+AX165+AX166+AX167+AX168+AX169</f>
        <v>72.72727272727272</v>
      </c>
      <c r="BW169" s="25">
        <f t="shared" ref="BW169" si="3214">AY163+AY164+AY165+AY166+AY167+AY168+AY169</f>
        <v>90.909090909090907</v>
      </c>
      <c r="BX169" s="25">
        <f t="shared" ref="BX169" si="3215">AZ163+AZ164+AZ165+AZ166+AZ167+AZ168+AZ169</f>
        <v>90.909090909090907</v>
      </c>
      <c r="BY169" s="25">
        <f t="shared" ref="BY169" si="3216">BA163+BA164+BA165+BA166+BA167+BA168+BA169</f>
        <v>90.909090909090907</v>
      </c>
      <c r="BZ169" s="44">
        <f t="shared" ref="BZ169" si="3217">BB163+BB164+BB165+BB166+BB167+BB168+BB169</f>
        <v>0</v>
      </c>
      <c r="CA169" s="25">
        <f t="shared" ref="CA169" si="3218">BC163+BC164+BC165+BC166+BC167+BC168+BC169</f>
        <v>90.909090909090907</v>
      </c>
      <c r="CB169" s="25">
        <f t="shared" ref="CB169" si="3219">BD163+BD164+BD165+BD166+BD167+BD168+BD169</f>
        <v>100</v>
      </c>
      <c r="CC169" s="25">
        <f t="shared" ref="CC169" si="3220">BE163+BE164+BE165+BE166+BE167+BE168+BE169</f>
        <v>0</v>
      </c>
      <c r="CD169" s="25">
        <f t="shared" ref="CD169" si="3221">BF163+BF164+BF165+BF166+BF167+BF168+BF169</f>
        <v>95.454545454545453</v>
      </c>
      <c r="CE169" s="25">
        <f t="shared" ref="CE169" si="3222">BG163+BG164+BG165+BG166+BG167+BG168+BG169</f>
        <v>100</v>
      </c>
      <c r="CF169" s="25">
        <f t="shared" ref="CF169" si="3223">BH163+BH164+BH165+BH166+BH167+BH168+BH169</f>
        <v>100</v>
      </c>
      <c r="CG169" s="25">
        <f t="shared" ref="CG169" si="3224">BI163+BI164+BI165+BI166+BI167+BI168+BI169</f>
        <v>4.5454545454545459</v>
      </c>
      <c r="CH169" s="25">
        <f t="shared" ref="CH169" si="3225">BJ163+BJ164+BJ165+BJ166+BJ167+BJ168+BJ169</f>
        <v>63.63636363636364</v>
      </c>
      <c r="CI169" s="27">
        <f t="shared" ref="CI169" si="3226">BK163+BK164+BK165+BK166+BK167+BK168+BK169</f>
        <v>95.454545454545467</v>
      </c>
      <c r="CJ169" s="26">
        <f t="shared" ref="CJ169" si="3227">BL163+BL164+BL165+BL166+BL167+BL168+BL169</f>
        <v>95.454545454545453</v>
      </c>
      <c r="CK169" s="27">
        <f t="shared" ref="CK169" si="3228">BM163+BM164+BM165+BM166+BM167+BM168+BM169</f>
        <v>95.454545454545467</v>
      </c>
      <c r="CL169" s="24">
        <f t="shared" ref="CL169" si="3229">BN163+BN164+BN165+BN166+BN167+BN168+BN169</f>
        <v>9.0909090909090917</v>
      </c>
      <c r="CM169" s="40">
        <f t="shared" ref="CM169" si="3230">BO163+BO164+BO165+BO166+BO167+BO168+BO169</f>
        <v>100.00000000000001</v>
      </c>
      <c r="CN169" s="5"/>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row>
    <row r="170" spans="1:118" s="38" customFormat="1" x14ac:dyDescent="0.25">
      <c r="B170" s="38" t="s">
        <v>9</v>
      </c>
      <c r="C170" s="38">
        <v>0</v>
      </c>
      <c r="D170" s="38">
        <v>0</v>
      </c>
      <c r="E170" s="38">
        <v>0</v>
      </c>
      <c r="F170" s="38">
        <v>0</v>
      </c>
      <c r="G170" s="38">
        <v>0</v>
      </c>
      <c r="H170" s="38">
        <v>0</v>
      </c>
      <c r="I170" s="38">
        <v>0</v>
      </c>
      <c r="J170" s="38">
        <v>1</v>
      </c>
      <c r="K170" s="38">
        <v>0</v>
      </c>
      <c r="L170" s="38">
        <v>0</v>
      </c>
      <c r="M170" s="38">
        <v>3</v>
      </c>
      <c r="N170" s="38">
        <v>4</v>
      </c>
      <c r="O170" s="38">
        <v>14</v>
      </c>
      <c r="P170" s="38">
        <v>0</v>
      </c>
      <c r="Q170" s="38">
        <v>0</v>
      </c>
      <c r="R170" s="38">
        <v>0</v>
      </c>
      <c r="S170" s="38">
        <v>22</v>
      </c>
      <c r="V170" s="38">
        <v>2</v>
      </c>
      <c r="W170" s="2">
        <f>J163</f>
        <v>0</v>
      </c>
      <c r="X170" s="2">
        <f>J164</f>
        <v>0</v>
      </c>
      <c r="Y170" s="2">
        <f>J165</f>
        <v>7</v>
      </c>
      <c r="Z170" s="2">
        <f>J166</f>
        <v>2</v>
      </c>
      <c r="AA170" s="4">
        <f>J167</f>
        <v>0</v>
      </c>
      <c r="AB170" s="4">
        <f>J168</f>
        <v>0</v>
      </c>
      <c r="AC170" s="4">
        <f>J169</f>
        <v>0</v>
      </c>
      <c r="AD170" s="38">
        <f>J170</f>
        <v>1</v>
      </c>
      <c r="AE170" s="2">
        <f>J171</f>
        <v>1</v>
      </c>
      <c r="AF170" s="2">
        <f>J172</f>
        <v>0</v>
      </c>
      <c r="AG170" s="2">
        <f>J173</f>
        <v>0</v>
      </c>
      <c r="AH170" s="2">
        <f>J174</f>
        <v>1</v>
      </c>
      <c r="AI170" s="2">
        <f>J175</f>
        <v>0</v>
      </c>
      <c r="AJ170" s="2">
        <f>J176</f>
        <v>0</v>
      </c>
      <c r="AK170" s="2">
        <f>J177</f>
        <v>1</v>
      </c>
      <c r="AL170" s="2">
        <f>J178</f>
        <v>2</v>
      </c>
      <c r="AM170" s="3">
        <f>J179</f>
        <v>0</v>
      </c>
      <c r="AN170" s="3">
        <f>J180</f>
        <v>0</v>
      </c>
      <c r="AO170" s="3">
        <f>J181</f>
        <v>0</v>
      </c>
      <c r="AP170" s="38">
        <f>J182</f>
        <v>11</v>
      </c>
      <c r="AQ170" s="42">
        <f>J183</f>
        <v>0</v>
      </c>
      <c r="AT170" s="38">
        <v>2</v>
      </c>
      <c r="AU170" s="25">
        <f t="shared" ref="AU170" si="3231">PRODUCT(W170*100*1/W179)</f>
        <v>0</v>
      </c>
      <c r="AV170" s="25">
        <f t="shared" ref="AV170" si="3232">PRODUCT(X170*100*1/X179)</f>
        <v>0</v>
      </c>
      <c r="AW170" s="25">
        <f t="shared" ref="AW170" si="3233">PRODUCT(Y170*100*1/Y179)</f>
        <v>31.818181818181817</v>
      </c>
      <c r="AX170" s="25">
        <f t="shared" ref="AX170" si="3234">PRODUCT(Z170*100*1/Z179)</f>
        <v>9.0909090909090917</v>
      </c>
      <c r="AY170" s="26">
        <f t="shared" ref="AY170" si="3235">PRODUCT(AA170*100*1/AA179)</f>
        <v>0</v>
      </c>
      <c r="AZ170" s="26">
        <f t="shared" ref="AZ170" si="3236">PRODUCT(AB170*100*1/AB179)</f>
        <v>0</v>
      </c>
      <c r="BA170" s="26">
        <f t="shared" ref="BA170" si="3237">PRODUCT(AC170*100*1/AC179)</f>
        <v>0</v>
      </c>
      <c r="BB170" s="44">
        <f t="shared" ref="BB170" si="3238">PRODUCT(AD170*100*1/AD179)</f>
        <v>4.5454545454545459</v>
      </c>
      <c r="BC170" s="25">
        <f t="shared" ref="BC170" si="3239">PRODUCT(AE170*100*1/AE179)</f>
        <v>4.5454545454545459</v>
      </c>
      <c r="BD170" s="25">
        <f t="shared" ref="BD170" si="3240">PRODUCT(AF170*100*1/AF179)</f>
        <v>0</v>
      </c>
      <c r="BE170" s="25">
        <f t="shared" ref="BE170" si="3241">PRODUCT(AG170*100*1/AG179)</f>
        <v>0</v>
      </c>
      <c r="BF170" s="25">
        <f t="shared" ref="BF170" si="3242">PRODUCT(AH170*100*1/AH179)</f>
        <v>4.5454545454545459</v>
      </c>
      <c r="BG170" s="25">
        <f t="shared" ref="BG170" si="3243">PRODUCT(AI170*100*1/AI179)</f>
        <v>0</v>
      </c>
      <c r="BH170" s="25">
        <f t="shared" ref="BH170" si="3244">PRODUCT(AJ170*100*1/AJ179)</f>
        <v>0</v>
      </c>
      <c r="BI170" s="25">
        <f t="shared" ref="BI170" si="3245">PRODUCT(AK170*100*1/AK179)</f>
        <v>4.5454545454545459</v>
      </c>
      <c r="BJ170" s="25">
        <f t="shared" ref="BJ170" si="3246">PRODUCT(AL170*100*1/AL179)</f>
        <v>9.0909090909090917</v>
      </c>
      <c r="BK170" s="27">
        <f t="shared" ref="BK170" si="3247">PRODUCT(AM170*100*1/AM179)</f>
        <v>0</v>
      </c>
      <c r="BL170" s="27">
        <f t="shared" ref="BL170" si="3248">PRODUCT(AN170*100*1/AN179)</f>
        <v>0</v>
      </c>
      <c r="BM170" s="27">
        <f t="shared" ref="BM170" si="3249">PRODUCT(AO170*100*1/AO179)</f>
        <v>0</v>
      </c>
      <c r="BN170" s="24">
        <f t="shared" ref="BN170" si="3250">PRODUCT(AP170*100*1/AP179)</f>
        <v>50</v>
      </c>
      <c r="BO170" s="40">
        <f t="shared" ref="BO170" si="3251">PRODUCT(AQ170*100*1/AQ179)</f>
        <v>0</v>
      </c>
      <c r="BR170" s="38">
        <v>2</v>
      </c>
      <c r="BS170" s="25">
        <f t="shared" ref="BS170" si="3252">AU163+AU164+AU165+AU166+AU167+AU168+AU169+AU170</f>
        <v>0</v>
      </c>
      <c r="BT170" s="25">
        <f t="shared" ref="BT170" si="3253">AV163+AV164+AV165+AV166+AV167+AV168+AV169+AV170</f>
        <v>0</v>
      </c>
      <c r="BU170" s="25">
        <f t="shared" ref="BU170" si="3254">AW163+AW164+AW165+AW166+AW167+AW168+AW169+AW170</f>
        <v>72.72727272727272</v>
      </c>
      <c r="BV170" s="25">
        <f t="shared" ref="BV170" si="3255">AX163+AX164+AX165+AX166+AX167+AX168+AX169+AX170</f>
        <v>81.818181818181813</v>
      </c>
      <c r="BW170" s="26">
        <f t="shared" ref="BW170" si="3256">AY163+AY164+AY165+AY166+AY167+AY168+AY169+AY170</f>
        <v>90.909090909090907</v>
      </c>
      <c r="BX170" s="26">
        <f t="shared" ref="BX170" si="3257">AZ163+AZ164+AZ165+AZ166+AZ167+AZ168+AZ169+AZ170</f>
        <v>90.909090909090907</v>
      </c>
      <c r="BY170" s="26">
        <f t="shared" ref="BY170" si="3258">BA163+BA164+BA165+BA166+BA167+BA168+BA169+BA170</f>
        <v>90.909090909090907</v>
      </c>
      <c r="BZ170" s="44">
        <f t="shared" ref="BZ170" si="3259">BB163+BB164+BB165+BB166+BB167+BB168+BB169+BB170</f>
        <v>4.5454545454545459</v>
      </c>
      <c r="CA170" s="25">
        <f t="shared" ref="CA170" si="3260">BC163+BC164+BC165+BC166+BC167+BC168+BC169+BC170</f>
        <v>95.454545454545453</v>
      </c>
      <c r="CB170" s="25">
        <f t="shared" ref="CB170" si="3261">BD163+BD164+BD165+BD166+BD167+BD168+BD169+BD170</f>
        <v>100</v>
      </c>
      <c r="CC170" s="25">
        <f t="shared" ref="CC170" si="3262">BE163+BE164+BE165+BE166+BE167+BE168+BE169+BE170</f>
        <v>0</v>
      </c>
      <c r="CD170" s="25">
        <f t="shared" ref="CD170" si="3263">BF163+BF164+BF165+BF166+BF167+BF168+BF169+BF170</f>
        <v>100</v>
      </c>
      <c r="CE170" s="25">
        <f t="shared" ref="CE170" si="3264">BG163+BG164+BG165+BG166+BG167+BG168+BG169+BG170</f>
        <v>100</v>
      </c>
      <c r="CF170" s="25">
        <f t="shared" ref="CF170" si="3265">BH163+BH164+BH165+BH166+BH167+BH168+BH169+BH170</f>
        <v>100</v>
      </c>
      <c r="CG170" s="25">
        <f t="shared" ref="CG170" si="3266">BI163+BI164+BI165+BI166+BI167+BI168+BI169+BI170</f>
        <v>9.0909090909090917</v>
      </c>
      <c r="CH170" s="25">
        <f t="shared" ref="CH170" si="3267">BJ163+BJ164+BJ165+BJ166+BJ167+BJ168+BJ169+BJ170</f>
        <v>72.727272727272734</v>
      </c>
      <c r="CI170" s="27">
        <f t="shared" ref="CI170" si="3268">BK163+BK164+BK165+BK166+BK167+BK168+BK169+BK170</f>
        <v>95.454545454545467</v>
      </c>
      <c r="CJ170" s="27">
        <f t="shared" ref="CJ170" si="3269">BL163+BL164+BL165+BL166+BL167+BL168+BL169+BL170</f>
        <v>95.454545454545453</v>
      </c>
      <c r="CK170" s="27">
        <f t="shared" ref="CK170" si="3270">BM163+BM164+BM165+BM166+BM167+BM168+BM169+BM170</f>
        <v>95.454545454545467</v>
      </c>
      <c r="CL170" s="24">
        <f t="shared" ref="CL170" si="3271">BN163+BN164+BN165+BN166+BN167+BN168+BN169+BN170</f>
        <v>59.090909090909093</v>
      </c>
      <c r="CM170" s="40">
        <f t="shared" ref="CM170" si="3272">BO163+BO164+BO165+BO166+BO167+BO168+BO169+BO170</f>
        <v>100.00000000000001</v>
      </c>
      <c r="CN170" s="28"/>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row>
    <row r="171" spans="1:118" s="38" customFormat="1" x14ac:dyDescent="0.25">
      <c r="B171" s="38" t="s">
        <v>10</v>
      </c>
      <c r="C171" s="2">
        <v>0</v>
      </c>
      <c r="D171" s="2">
        <v>0</v>
      </c>
      <c r="E171" s="2">
        <v>3</v>
      </c>
      <c r="F171" s="2">
        <v>0</v>
      </c>
      <c r="G171" s="2">
        <v>5</v>
      </c>
      <c r="H171" s="2">
        <v>8</v>
      </c>
      <c r="I171" s="2">
        <v>4</v>
      </c>
      <c r="J171" s="2">
        <v>1</v>
      </c>
      <c r="K171" s="4">
        <v>1</v>
      </c>
      <c r="L171" s="3">
        <v>0</v>
      </c>
      <c r="M171" s="3">
        <v>0</v>
      </c>
      <c r="N171" s="3">
        <v>0</v>
      </c>
      <c r="O171" s="3">
        <v>0</v>
      </c>
      <c r="P171" s="3">
        <v>0</v>
      </c>
      <c r="Q171" s="3">
        <v>0</v>
      </c>
      <c r="R171" s="3">
        <v>0</v>
      </c>
      <c r="S171" s="38">
        <v>22</v>
      </c>
      <c r="V171" s="38">
        <v>4</v>
      </c>
      <c r="W171" s="2">
        <f>K163</f>
        <v>1</v>
      </c>
      <c r="X171" s="2">
        <f>K164</f>
        <v>3</v>
      </c>
      <c r="Y171" s="2">
        <f>K165</f>
        <v>0</v>
      </c>
      <c r="Z171" s="2">
        <f>K166</f>
        <v>0</v>
      </c>
      <c r="AA171" s="4">
        <f>K167</f>
        <v>0</v>
      </c>
      <c r="AB171" s="3">
        <f>K168</f>
        <v>0</v>
      </c>
      <c r="AC171" s="4">
        <f>K169</f>
        <v>0</v>
      </c>
      <c r="AD171" s="38">
        <f>K170</f>
        <v>0</v>
      </c>
      <c r="AE171" s="4">
        <f>K171</f>
        <v>1</v>
      </c>
      <c r="AF171" s="4">
        <f>K172</f>
        <v>0</v>
      </c>
      <c r="AG171" s="3">
        <f>K173</f>
        <v>0</v>
      </c>
      <c r="AH171" s="2">
        <f>K174</f>
        <v>0</v>
      </c>
      <c r="AI171" s="3">
        <f>K175</f>
        <v>0</v>
      </c>
      <c r="AJ171" s="3">
        <f>K176</f>
        <v>0</v>
      </c>
      <c r="AK171" s="2">
        <f>K177</f>
        <v>2</v>
      </c>
      <c r="AL171" s="4">
        <f>K178</f>
        <v>0</v>
      </c>
      <c r="AM171" s="3">
        <f>K179</f>
        <v>1</v>
      </c>
      <c r="AN171" s="3">
        <f>K180</f>
        <v>1</v>
      </c>
      <c r="AO171" s="3">
        <f>K181</f>
        <v>0</v>
      </c>
      <c r="AP171" s="38">
        <f>K182</f>
        <v>6</v>
      </c>
      <c r="AQ171" s="42">
        <f>K183</f>
        <v>0</v>
      </c>
      <c r="AT171" s="38">
        <v>4</v>
      </c>
      <c r="AU171" s="25">
        <f t="shared" ref="AU171" si="3273">PRODUCT(W171*100*1/W179)</f>
        <v>4.5454545454545459</v>
      </c>
      <c r="AV171" s="25">
        <f t="shared" ref="AV171" si="3274">PRODUCT(X171*100*1/X179)</f>
        <v>13.636363636363637</v>
      </c>
      <c r="AW171" s="25">
        <f t="shared" ref="AW171" si="3275">PRODUCT(Y171*100*1/Y179)</f>
        <v>0</v>
      </c>
      <c r="AX171" s="25">
        <f t="shared" ref="AX171" si="3276">PRODUCT(Z171*100*1/Z179)</f>
        <v>0</v>
      </c>
      <c r="AY171" s="26">
        <f t="shared" ref="AY171" si="3277">PRODUCT(AA171*100*1/AA179)</f>
        <v>0</v>
      </c>
      <c r="AZ171" s="27">
        <f t="shared" ref="AZ171" si="3278">PRODUCT(AB171*100*1/AB179)</f>
        <v>0</v>
      </c>
      <c r="BA171" s="26">
        <f t="shared" ref="BA171" si="3279">PRODUCT(AC171*100*1/AC179)</f>
        <v>0</v>
      </c>
      <c r="BB171" s="44">
        <f t="shared" ref="BB171" si="3280">PRODUCT(AD171*100*1/AD179)</f>
        <v>0</v>
      </c>
      <c r="BC171" s="26">
        <f t="shared" ref="BC171" si="3281">PRODUCT(AE171*100*1/AE179)</f>
        <v>4.5454545454545459</v>
      </c>
      <c r="BD171" s="26">
        <f t="shared" ref="BD171" si="3282">PRODUCT(AF171*100*1/AF179)</f>
        <v>0</v>
      </c>
      <c r="BE171" s="27">
        <f t="shared" ref="BE171" si="3283">PRODUCT(AG171*100*1/AG179)</f>
        <v>0</v>
      </c>
      <c r="BF171" s="2">
        <f t="shared" ref="BF171" si="3284">PRODUCT(AH171*100*1/AH179)</f>
        <v>0</v>
      </c>
      <c r="BG171" s="27">
        <f t="shared" ref="BG171" si="3285">PRODUCT(AI171*100*1/AI179)</f>
        <v>0</v>
      </c>
      <c r="BH171" s="27">
        <f t="shared" ref="BH171" si="3286">PRODUCT(AJ171*100*1/AJ179)</f>
        <v>0</v>
      </c>
      <c r="BI171" s="25">
        <f t="shared" ref="BI171" si="3287">PRODUCT(AK171*100*1/AK179)</f>
        <v>9.0909090909090917</v>
      </c>
      <c r="BJ171" s="26">
        <f t="shared" ref="BJ171" si="3288">PRODUCT(AL171*100*1/AL179)</f>
        <v>0</v>
      </c>
      <c r="BK171" s="27">
        <f t="shared" ref="BK171" si="3289">PRODUCT(AM171*100*1/AM179)</f>
        <v>4.5454545454545459</v>
      </c>
      <c r="BL171" s="27">
        <f t="shared" ref="BL171" si="3290">PRODUCT(AN171*100*1/AN179)</f>
        <v>4.5454545454545459</v>
      </c>
      <c r="BM171" s="27">
        <f t="shared" ref="BM171" si="3291">PRODUCT(AO171*100*1/AO179)</f>
        <v>0</v>
      </c>
      <c r="BN171" s="24">
        <f t="shared" ref="BN171" si="3292">PRODUCT(AP171*100*1/AP179)</f>
        <v>27.272727272727273</v>
      </c>
      <c r="BO171" s="40">
        <f t="shared" ref="BO171" si="3293">PRODUCT(AQ171*100*1/AQ179)</f>
        <v>0</v>
      </c>
      <c r="BR171" s="38">
        <v>4</v>
      </c>
      <c r="BS171" s="25">
        <f t="shared" ref="BS171" si="3294">AU163+AU164+AU165+AU166+AU167+AU168+AU169+AU170+AU171</f>
        <v>4.5454545454545459</v>
      </c>
      <c r="BT171" s="25">
        <f t="shared" ref="BT171" si="3295">AV163+AV164+AV165+AV166+AV167+AV168+AV169+AV170+AV171</f>
        <v>13.636363636363637</v>
      </c>
      <c r="BU171" s="25">
        <f t="shared" ref="BU171" si="3296">AW163+AW164+AW165+AW166+AW167+AW168+AW169+AW170+AW171</f>
        <v>72.72727272727272</v>
      </c>
      <c r="BV171" s="25">
        <f t="shared" ref="BV171" si="3297">AX163+AX164+AX165+AX166+AX167+AX168+AX169+AX170+AX171</f>
        <v>81.818181818181813</v>
      </c>
      <c r="BW171" s="26">
        <f t="shared" ref="BW171" si="3298">AY163+AY164+AY165+AY166+AY167+AY168+AY169+AY170+AY171</f>
        <v>90.909090909090907</v>
      </c>
      <c r="BX171" s="27">
        <f t="shared" ref="BX171" si="3299">AZ163+AZ164+AZ165+AZ166+AZ167+AZ168+AZ169+AZ170+AZ171</f>
        <v>90.909090909090907</v>
      </c>
      <c r="BY171" s="26">
        <f t="shared" ref="BY171" si="3300">BA163+BA164+BA165+BA166+BA167+BA168+BA169+BA170+BA171</f>
        <v>90.909090909090907</v>
      </c>
      <c r="BZ171" s="44">
        <f t="shared" ref="BZ171" si="3301">BB163+BB164+BB165+BB166+BB167+BB168+BB169+BB170+BB171</f>
        <v>4.5454545454545459</v>
      </c>
      <c r="CA171" s="26">
        <f t="shared" ref="CA171" si="3302">BC163+BC164+BC165+BC166+BC167+BC168+BC169+BC170+BC171</f>
        <v>100</v>
      </c>
      <c r="CB171" s="26">
        <f t="shared" ref="CB171" si="3303">BD163+BD164+BD165+BD166+BD167+BD168+BD169+BD170+BD171</f>
        <v>100</v>
      </c>
      <c r="CC171" s="27">
        <f t="shared" ref="CC171" si="3304">BE163+BE164+BE165+BE166+BE167+BE168+BE169+BE170+BE171</f>
        <v>0</v>
      </c>
      <c r="CD171" s="25">
        <f t="shared" ref="CD171" si="3305">BF163+BF164+BF165+BF166+BF167+BF168+BF169+BF170+BF171</f>
        <v>100</v>
      </c>
      <c r="CE171" s="25">
        <f t="shared" ref="CE171" si="3306">BG163+BG164+BG165+BG166+BG167+BG168+BG169+BG170+BG171</f>
        <v>100</v>
      </c>
      <c r="CF171" s="25">
        <f t="shared" ref="CF171" si="3307">BH163+BH164+BH165+BH166+BH167+BH168+BH169+BH170+BH171</f>
        <v>100</v>
      </c>
      <c r="CG171" s="25">
        <f t="shared" ref="CG171" si="3308">BI163+BI164+BI165+BI166+BI167+BI168+BI169+BI170+BI171</f>
        <v>18.181818181818183</v>
      </c>
      <c r="CH171" s="26">
        <f t="shared" ref="CH171" si="3309">BJ163+BJ164+BJ165+BJ166+BJ167+BJ168+BJ169+BJ170+BJ171</f>
        <v>72.727272727272734</v>
      </c>
      <c r="CI171" s="27">
        <f t="shared" ref="CI171" si="3310">BK163+BK164+BK165+BK166+BK167+BK168+BK169+BK170+BK171</f>
        <v>100.00000000000001</v>
      </c>
      <c r="CJ171" s="27">
        <f t="shared" ref="CJ171" si="3311">BL163+BL164+BL165+BL166+BL167+BL168+BL169+BL170+BL171</f>
        <v>100</v>
      </c>
      <c r="CK171" s="27">
        <f t="shared" ref="CK171" si="3312">BM163+BM164+BM165+BM166+BM167+BM168+BM169+BM170+BM171</f>
        <v>95.454545454545467</v>
      </c>
      <c r="CL171" s="24">
        <f t="shared" ref="CL171" si="3313">BN163+BN164+BN165+BN166+BN167+BN168+BN169+BN170+BN171</f>
        <v>86.363636363636374</v>
      </c>
      <c r="CM171" s="40">
        <f t="shared" ref="CM171" si="3314">BO163+BO164+BO165+BO166+BO167+BO168+BO169+BO170+BO171</f>
        <v>100.00000000000001</v>
      </c>
      <c r="CN171" s="7"/>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row>
    <row r="172" spans="1:118" s="38" customFormat="1" x14ac:dyDescent="0.25">
      <c r="B172" s="38" t="s">
        <v>11</v>
      </c>
      <c r="C172" s="2">
        <v>0</v>
      </c>
      <c r="D172" s="2">
        <v>0</v>
      </c>
      <c r="E172" s="2">
        <v>22</v>
      </c>
      <c r="F172" s="2">
        <v>0</v>
      </c>
      <c r="G172" s="2">
        <v>0</v>
      </c>
      <c r="H172" s="2">
        <v>0</v>
      </c>
      <c r="I172" s="2">
        <v>0</v>
      </c>
      <c r="J172" s="2">
        <v>0</v>
      </c>
      <c r="K172" s="4">
        <v>0</v>
      </c>
      <c r="L172" s="4">
        <v>0</v>
      </c>
      <c r="M172" s="3">
        <v>0</v>
      </c>
      <c r="N172" s="3">
        <v>0</v>
      </c>
      <c r="O172" s="3">
        <v>0</v>
      </c>
      <c r="P172" s="3">
        <v>0</v>
      </c>
      <c r="Q172" s="3">
        <v>0</v>
      </c>
      <c r="R172" s="3">
        <v>0</v>
      </c>
      <c r="S172" s="38">
        <v>22</v>
      </c>
      <c r="V172" s="38">
        <v>8</v>
      </c>
      <c r="W172" s="2">
        <f>L163</f>
        <v>4</v>
      </c>
      <c r="X172" s="2">
        <f>L164</f>
        <v>1</v>
      </c>
      <c r="Y172" s="2">
        <f>L165</f>
        <v>3</v>
      </c>
      <c r="Z172" s="2">
        <f>L166</f>
        <v>1</v>
      </c>
      <c r="AA172" s="3">
        <f>L167</f>
        <v>2</v>
      </c>
      <c r="AB172" s="3">
        <f>L168</f>
        <v>0</v>
      </c>
      <c r="AC172" s="3">
        <f>L169</f>
        <v>1</v>
      </c>
      <c r="AD172" s="38">
        <f>L170</f>
        <v>0</v>
      </c>
      <c r="AE172" s="3">
        <f>L171</f>
        <v>0</v>
      </c>
      <c r="AF172" s="4">
        <f>L172</f>
        <v>0</v>
      </c>
      <c r="AG172" s="3">
        <f>L173</f>
        <v>1</v>
      </c>
      <c r="AH172" s="2">
        <f>L174</f>
        <v>0</v>
      </c>
      <c r="AI172" s="3">
        <f>L175</f>
        <v>0</v>
      </c>
      <c r="AJ172" s="3">
        <f>L176</f>
        <v>0</v>
      </c>
      <c r="AK172" s="2">
        <f>L177</f>
        <v>2</v>
      </c>
      <c r="AL172" s="3">
        <f>L178</f>
        <v>2</v>
      </c>
      <c r="AM172" s="3">
        <f>L179</f>
        <v>0</v>
      </c>
      <c r="AN172" s="3">
        <f>L180</f>
        <v>0</v>
      </c>
      <c r="AO172" s="3">
        <f>L181</f>
        <v>1</v>
      </c>
      <c r="AP172" s="38">
        <f>L182</f>
        <v>1</v>
      </c>
      <c r="AQ172" s="42">
        <f>L183</f>
        <v>0</v>
      </c>
      <c r="AT172" s="38">
        <v>8</v>
      </c>
      <c r="AU172" s="25">
        <f t="shared" ref="AU172" si="3315">PRODUCT(W172*100*1/W179)</f>
        <v>18.181818181818183</v>
      </c>
      <c r="AV172" s="25">
        <f t="shared" ref="AV172" si="3316">PRODUCT(X172*100*1/X179)</f>
        <v>4.5454545454545459</v>
      </c>
      <c r="AW172" s="25">
        <f t="shared" ref="AW172" si="3317">PRODUCT(Y172*100*1/Y179)</f>
        <v>13.636363636363637</v>
      </c>
      <c r="AX172" s="25">
        <f t="shared" ref="AX172" si="3318">PRODUCT(Z172*100*1/Z179)</f>
        <v>4.5454545454545459</v>
      </c>
      <c r="AY172" s="27">
        <f t="shared" ref="AY172" si="3319">PRODUCT(AA172*100*1/AA179)</f>
        <v>9.0909090909090917</v>
      </c>
      <c r="AZ172" s="27">
        <f t="shared" ref="AZ172" si="3320">PRODUCT(AB172*100*1/AB179)</f>
        <v>0</v>
      </c>
      <c r="BA172" s="27">
        <f t="shared" ref="BA172" si="3321">PRODUCT(AC172*100*1/AC179)</f>
        <v>4.5454545454545459</v>
      </c>
      <c r="BB172" s="44">
        <f t="shared" ref="BB172" si="3322">PRODUCT(AD172*100*1/AD179)</f>
        <v>0</v>
      </c>
      <c r="BC172" s="27">
        <f t="shared" ref="BC172" si="3323">PRODUCT(AE172*100*1/AE179)</f>
        <v>0</v>
      </c>
      <c r="BD172" s="26">
        <f t="shared" ref="BD172" si="3324">PRODUCT(AF172*100*1/AF179)</f>
        <v>0</v>
      </c>
      <c r="BE172" s="27">
        <f t="shared" ref="BE172" si="3325">PRODUCT(AG172*100*1/AG179)</f>
        <v>4.5454545454545459</v>
      </c>
      <c r="BF172" s="2">
        <f t="shared" ref="BF172" si="3326">PRODUCT(AH172*100*1/AH179)</f>
        <v>0</v>
      </c>
      <c r="BG172" s="3">
        <f t="shared" ref="BG172" si="3327">PRODUCT(AI172*100*1/AI179)</f>
        <v>0</v>
      </c>
      <c r="BH172" s="27">
        <f t="shared" ref="BH172" si="3328">PRODUCT(AJ172*100*1/AJ179)</f>
        <v>0</v>
      </c>
      <c r="BI172" s="25">
        <f t="shared" ref="BI172" si="3329">PRODUCT(AK172*100*1/AK179)</f>
        <v>9.0909090909090917</v>
      </c>
      <c r="BJ172" s="27">
        <f t="shared" ref="BJ172" si="3330">PRODUCT(AL172*100*1/AL179)</f>
        <v>9.0909090909090917</v>
      </c>
      <c r="BK172" s="27">
        <f t="shared" ref="BK172" si="3331">PRODUCT(AM172*100*1/AM179)</f>
        <v>0</v>
      </c>
      <c r="BL172" s="27">
        <f t="shared" ref="BL172" si="3332">PRODUCT(AN172*100*1/AN179)</f>
        <v>0</v>
      </c>
      <c r="BM172" s="27">
        <f t="shared" ref="BM172" si="3333">PRODUCT(AO172*100*1/AO179)</f>
        <v>4.5454545454545459</v>
      </c>
      <c r="BN172" s="24">
        <f t="shared" ref="BN172" si="3334">PRODUCT(AP172*100*1/AP179)</f>
        <v>4.5454545454545459</v>
      </c>
      <c r="BO172" s="40">
        <f t="shared" ref="BO172" si="3335">PRODUCT(AQ172*100*1/AQ179)</f>
        <v>0</v>
      </c>
      <c r="BR172" s="38">
        <v>8</v>
      </c>
      <c r="BS172" s="25">
        <f t="shared" ref="BS172" si="3336">AU163+AU164+AU165+AU166+AU167+AU168+AU169+AU170+AU171+AU172</f>
        <v>22.72727272727273</v>
      </c>
      <c r="BT172" s="25">
        <f t="shared" ref="BT172" si="3337">AV163+AV164+AV165+AV166+AV167+AV168+AV169+AV170+AV171+AV172</f>
        <v>18.181818181818183</v>
      </c>
      <c r="BU172" s="25">
        <f t="shared" ref="BU172" si="3338">AW163+AW164+AW165+AW166+AW167+AW168+AW169+AW170+AW171+AW172</f>
        <v>86.36363636363636</v>
      </c>
      <c r="BV172" s="25">
        <f t="shared" ref="BV172" si="3339">AX163+AX164+AX165+AX166+AX167+AX168+AX169+AX170+AX171+AX172</f>
        <v>86.36363636363636</v>
      </c>
      <c r="BW172" s="27">
        <f t="shared" ref="BW172" si="3340">AY163+AY164+AY165+AY166+AY167+AY168+AY169+AY170+AY171+AY172</f>
        <v>100</v>
      </c>
      <c r="BX172" s="27">
        <f t="shared" ref="BX172" si="3341">AZ163+AZ164+AZ165+AZ166+AZ167+AZ168+AZ169+AZ170+AZ171+AZ172</f>
        <v>90.909090909090907</v>
      </c>
      <c r="BY172" s="27">
        <f t="shared" ref="BY172" si="3342">BA163+BA164+BA165+BA166+BA167+BA168+BA169+BA170+BA171+BA172</f>
        <v>95.454545454545453</v>
      </c>
      <c r="BZ172" s="44">
        <f t="shared" ref="BZ172" si="3343">BB163+BB164+BB165+BB166+BB167+BB168+BB169+BB170+BB171+BB172</f>
        <v>4.5454545454545459</v>
      </c>
      <c r="CA172" s="27">
        <f t="shared" ref="CA172" si="3344">BC163+BC164+BC165+BC166+BC167+BC168+BC169+BC170+BC171+BC172</f>
        <v>100</v>
      </c>
      <c r="CB172" s="26">
        <f t="shared" ref="CB172" si="3345">BD163+BD164+BD165+BD166+BD167+BD168+BD169+BD170+BD171+BD172</f>
        <v>100</v>
      </c>
      <c r="CC172" s="27">
        <f t="shared" ref="CC172" si="3346">BE163+BE164+BE165+BE166+BE167+BE168+BE169+BE170+BE171+BE172</f>
        <v>4.5454545454545459</v>
      </c>
      <c r="CD172" s="25">
        <f t="shared" ref="CD172" si="3347">BF163+BF164+BF165+BF166+BF167+BF168+BF169+BF170+BF171+BF172</f>
        <v>100</v>
      </c>
      <c r="CE172" s="27">
        <f t="shared" ref="CE172" si="3348">BG163+BG164+BG165+BG166+BG167+BG168+BG169+BG170+BG171+BG172</f>
        <v>100</v>
      </c>
      <c r="CF172" s="27">
        <f t="shared" ref="CF172" si="3349">BH163+BH164+BH165+BH166+BH167+BH168+BH169+BH170+BH171+BH172</f>
        <v>100</v>
      </c>
      <c r="CG172" s="25">
        <f t="shared" ref="CG172" si="3350">BI163+BI164+BI165+BI166+BI167+BI168+BI169+BI170+BI171+BI172</f>
        <v>27.272727272727273</v>
      </c>
      <c r="CH172" s="27">
        <f t="shared" ref="CH172" si="3351">BJ163+BJ164+BJ165+BJ166+BJ167+BJ168+BJ169+BJ170+BJ171+BJ172</f>
        <v>81.818181818181827</v>
      </c>
      <c r="CI172" s="27">
        <f t="shared" ref="CI172" si="3352">BK163+BK164+BK165+BK166+BK167+BK168+BK169+BK170+BK171+BK172</f>
        <v>100.00000000000001</v>
      </c>
      <c r="CJ172" s="27">
        <f t="shared" ref="CJ172" si="3353">BL163+BL164+BL165+BL166+BL167+BL168+BL169+BL170+BL171+BL172</f>
        <v>100</v>
      </c>
      <c r="CK172" s="27">
        <f t="shared" ref="CK172" si="3354">BM163+BM164+BM165+BM166+BM167+BM168+BM169+BM170+BM171+BM172</f>
        <v>100.00000000000001</v>
      </c>
      <c r="CL172" s="24">
        <f t="shared" ref="CL172" si="3355">BN163+BN164+BN165+BN166+BN167+BN168+BN169+BN170+BN171+BN172</f>
        <v>90.909090909090921</v>
      </c>
      <c r="CM172" s="40">
        <f t="shared" ref="CM172" si="3356">BO163+BO164+BO165+BO166+BO167+BO168+BO169+BO170+BO171+BO172</f>
        <v>100.00000000000001</v>
      </c>
      <c r="CN172" s="7"/>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row>
    <row r="173" spans="1:118" s="38" customFormat="1" x14ac:dyDescent="0.25">
      <c r="B173" s="38" t="s">
        <v>12</v>
      </c>
      <c r="C173" s="2">
        <v>0</v>
      </c>
      <c r="D173" s="2">
        <v>0</v>
      </c>
      <c r="E173" s="2">
        <v>0</v>
      </c>
      <c r="F173" s="2">
        <v>0</v>
      </c>
      <c r="G173" s="2">
        <v>0</v>
      </c>
      <c r="H173" s="2">
        <v>0</v>
      </c>
      <c r="I173" s="2">
        <v>0</v>
      </c>
      <c r="J173" s="2">
        <v>0</v>
      </c>
      <c r="K173" s="3">
        <v>0</v>
      </c>
      <c r="L173" s="3">
        <v>1</v>
      </c>
      <c r="M173" s="3">
        <v>21</v>
      </c>
      <c r="N173" s="3">
        <v>0</v>
      </c>
      <c r="O173" s="3">
        <v>0</v>
      </c>
      <c r="P173" s="3">
        <v>0</v>
      </c>
      <c r="Q173" s="3">
        <v>0</v>
      </c>
      <c r="R173" s="3">
        <v>0</v>
      </c>
      <c r="S173" s="38">
        <v>22</v>
      </c>
      <c r="V173" s="38">
        <v>16</v>
      </c>
      <c r="W173" s="3">
        <f>M163</f>
        <v>0</v>
      </c>
      <c r="X173" s="3">
        <f>M164</f>
        <v>5</v>
      </c>
      <c r="Y173" s="3">
        <f>M165</f>
        <v>0</v>
      </c>
      <c r="Z173" s="3">
        <f>M166</f>
        <v>1</v>
      </c>
      <c r="AA173" s="3">
        <f>M167</f>
        <v>0</v>
      </c>
      <c r="AB173" s="3">
        <f>M168</f>
        <v>2</v>
      </c>
      <c r="AC173" s="3">
        <f>M169</f>
        <v>0</v>
      </c>
      <c r="AD173" s="38">
        <f>M170</f>
        <v>3</v>
      </c>
      <c r="AE173" s="3">
        <f>M171</f>
        <v>0</v>
      </c>
      <c r="AF173" s="3">
        <f>M172</f>
        <v>0</v>
      </c>
      <c r="AG173" s="3">
        <f>M173</f>
        <v>21</v>
      </c>
      <c r="AH173" s="3">
        <f>M174</f>
        <v>0</v>
      </c>
      <c r="AI173" s="3">
        <f>M175</f>
        <v>0</v>
      </c>
      <c r="AJ173" s="3">
        <f>M176</f>
        <v>0</v>
      </c>
      <c r="AK173" s="2">
        <f>M177</f>
        <v>12</v>
      </c>
      <c r="AL173" s="3">
        <f>M178</f>
        <v>4</v>
      </c>
      <c r="AM173" s="3">
        <f>M179</f>
        <v>0</v>
      </c>
      <c r="AN173" s="3">
        <f>M180</f>
        <v>0</v>
      </c>
      <c r="AO173" s="3">
        <f>M181</f>
        <v>0</v>
      </c>
      <c r="AP173" s="38">
        <f>M182</f>
        <v>2</v>
      </c>
      <c r="AQ173" s="42">
        <f>M183</f>
        <v>0</v>
      </c>
      <c r="AT173" s="38">
        <v>16</v>
      </c>
      <c r="AU173" s="27">
        <f t="shared" ref="AU173" si="3357">PRODUCT(W173*100*1/W179)</f>
        <v>0</v>
      </c>
      <c r="AV173" s="27">
        <f t="shared" ref="AV173" si="3358">PRODUCT(X173*100*1/X179)</f>
        <v>22.727272727272727</v>
      </c>
      <c r="AW173" s="27">
        <f t="shared" ref="AW173" si="3359">PRODUCT(Y173*100*1/Y179)</f>
        <v>0</v>
      </c>
      <c r="AX173" s="27">
        <f t="shared" ref="AX173" si="3360">PRODUCT(Z173*100*1/Z179)</f>
        <v>4.5454545454545459</v>
      </c>
      <c r="AY173" s="27">
        <f t="shared" ref="AY173" si="3361">PRODUCT(AA173*100*1/AA179)</f>
        <v>0</v>
      </c>
      <c r="AZ173" s="27">
        <f t="shared" ref="AZ173" si="3362">PRODUCT(AB173*100*1/AB179)</f>
        <v>9.0909090909090917</v>
      </c>
      <c r="BA173" s="27">
        <f t="shared" ref="BA173" si="3363">PRODUCT(AC173*100*1/AC179)</f>
        <v>0</v>
      </c>
      <c r="BB173" s="40">
        <f t="shared" ref="BB173" si="3364">PRODUCT(AD173*100*1/AD179)</f>
        <v>13.636363636363637</v>
      </c>
      <c r="BC173" s="27">
        <f t="shared" ref="BC173" si="3365">PRODUCT(AE173*100*1/AE179)</f>
        <v>0</v>
      </c>
      <c r="BD173" s="27">
        <f t="shared" ref="BD173" si="3366">PRODUCT(AF173*100*1/AF179)</f>
        <v>0</v>
      </c>
      <c r="BE173" s="27">
        <f t="shared" ref="BE173" si="3367">PRODUCT(AG173*100*1/AG179)</f>
        <v>95.454545454545453</v>
      </c>
      <c r="BF173" s="27">
        <f t="shared" ref="BF173" si="3368">PRODUCT(AH173*100*1/AH179)</f>
        <v>0</v>
      </c>
      <c r="BG173" s="3">
        <f t="shared" ref="BG173" si="3369">PRODUCT(AI173*100*1/AI179)</f>
        <v>0</v>
      </c>
      <c r="BH173" s="27">
        <f t="shared" ref="BH173" si="3370">PRODUCT(AJ173*100*1/AJ179)</f>
        <v>0</v>
      </c>
      <c r="BI173" s="25">
        <f t="shared" ref="BI173" si="3371">PRODUCT(AK173*100*1/AK179)</f>
        <v>54.545454545454547</v>
      </c>
      <c r="BJ173" s="27">
        <f t="shared" ref="BJ173" si="3372">PRODUCT(AL173*100*1/AL179)</f>
        <v>18.181818181818183</v>
      </c>
      <c r="BK173" s="27">
        <f t="shared" ref="BK173" si="3373">PRODUCT(AM173*100*1/AM179)</f>
        <v>0</v>
      </c>
      <c r="BL173" s="27">
        <f t="shared" ref="BL173" si="3374">PRODUCT(AN173*100*1/AN179)</f>
        <v>0</v>
      </c>
      <c r="BM173" s="27">
        <f t="shared" ref="BM173" si="3375">PRODUCT(AO173*100*1/AO179)</f>
        <v>0</v>
      </c>
      <c r="BN173" s="24">
        <f t="shared" ref="BN173" si="3376">PRODUCT(AP173*100*1/AP179)</f>
        <v>9.0909090909090917</v>
      </c>
      <c r="BO173" s="40">
        <f t="shared" ref="BO173" si="3377">PRODUCT(AQ173*100*1/AQ179)</f>
        <v>0</v>
      </c>
      <c r="BR173" s="38">
        <v>16</v>
      </c>
      <c r="BS173" s="27">
        <f t="shared" ref="BS173" si="3378">AU163+AU164+AU165+AU166+AU167+AU168+AU169+AU170+AU171+AU172+AU173</f>
        <v>22.72727272727273</v>
      </c>
      <c r="BT173" s="27">
        <f t="shared" ref="BT173" si="3379">AV163+AV164+AV165+AV166+AV167+AV168+AV169+AV170+AV171+AV172+AV173</f>
        <v>40.909090909090907</v>
      </c>
      <c r="BU173" s="25">
        <f t="shared" ref="BU173" si="3380">AW163+AW164+AW165+AW166+AW167+AW168+AW169+AW170+AW171+AW172+AW173</f>
        <v>86.36363636363636</v>
      </c>
      <c r="BV173" s="25">
        <f t="shared" ref="BV173" si="3381">AX163+AX164+AX165+AX166+AX167+AX168+AX169+AX170+AX171+AX172+AX173</f>
        <v>90.909090909090907</v>
      </c>
      <c r="BW173" s="27">
        <f t="shared" ref="BW173" si="3382">AY163+AY164+AY165+AY166+AY167+AY168+AY169+AY170+AY171+AY172+AY173</f>
        <v>100</v>
      </c>
      <c r="BX173" s="27">
        <f t="shared" ref="BX173" si="3383">AZ163+AZ164+AZ165+AZ166+AZ167+AZ168+AZ169+AZ170+AZ171+AZ172+AZ173</f>
        <v>100</v>
      </c>
      <c r="BY173" s="27">
        <f t="shared" ref="BY173" si="3384">BA163+BA164+BA165+BA166+BA167+BA168+BA169+BA170+BA171+BA172+BA173</f>
        <v>95.454545454545453</v>
      </c>
      <c r="BZ173" s="40">
        <f t="shared" ref="BZ173" si="3385">BB163+BB164+BB165+BB166+BB167+BB168+BB169+BB170+BB171+BB172+BB173</f>
        <v>18.181818181818183</v>
      </c>
      <c r="CA173" s="27">
        <f t="shared" ref="CA173" si="3386">BC163+BC164+BC165+BC166+BC167+BC168+BC169+BC170+BC171+BC172+BC173</f>
        <v>100</v>
      </c>
      <c r="CB173" s="27">
        <f t="shared" ref="CB173" si="3387">BD163+BD164+BD165+BD166+BD167+BD168+BD169+BD170+BD171+BD172+BD173</f>
        <v>100</v>
      </c>
      <c r="CC173" s="27">
        <f t="shared" ref="CC173" si="3388">BE163+BE164+BE165+BE166+BE167+BE168+BE169+BE170+BE171+BE172+BE173</f>
        <v>100</v>
      </c>
      <c r="CD173" s="25">
        <f t="shared" ref="CD173" si="3389">BF163+BF164+BF165+BF166+BF167+BF168+BF169+BF170+BF171+BF172+BF173</f>
        <v>100</v>
      </c>
      <c r="CE173" s="27">
        <f t="shared" ref="CE173" si="3390">BG163+BG164+BG165+BG166+BG167+BG168+BG169+BG170+BG171+BG172+BG173</f>
        <v>100</v>
      </c>
      <c r="CF173" s="27">
        <f t="shared" ref="CF173" si="3391">BH163+BH164+BH165+BH166+BH167+BH168+BH169+BH170+BH171+BH172+BH173</f>
        <v>100</v>
      </c>
      <c r="CG173" s="25">
        <f t="shared" ref="CG173" si="3392">BI163+BI164+BI165+BI166+BI167+BI168+BI169+BI170+BI171+BI172+BI173</f>
        <v>81.818181818181813</v>
      </c>
      <c r="CH173" s="27">
        <f t="shared" ref="CH173" si="3393">BJ163+BJ164+BJ165+BJ166+BJ167+BJ168+BJ169+BJ170+BJ171+BJ172+BJ173</f>
        <v>100.00000000000001</v>
      </c>
      <c r="CI173" s="27">
        <f t="shared" ref="CI173" si="3394">BK163+BK164+BK165+BK166+BK167+BK168+BK169+BK170+BK171+BK172+BK173</f>
        <v>100.00000000000001</v>
      </c>
      <c r="CJ173" s="27">
        <f t="shared" ref="CJ173" si="3395">BL163+BL164+BL165+BL166+BL167+BL168+BL169+BL170+BL171+BL172+BL173</f>
        <v>100</v>
      </c>
      <c r="CK173" s="27">
        <f t="shared" ref="CK173" si="3396">BM163+BM164+BM165+BM166+BM167+BM168+BM169+BM170+BM171+BM172+BM173</f>
        <v>100.00000000000001</v>
      </c>
      <c r="CL173" s="24">
        <f t="shared" ref="CL173" si="3397">BN163+BN164+BN165+BN166+BN167+BN168+BN169+BN170+BN171+BN172+BN173</f>
        <v>100.00000000000001</v>
      </c>
      <c r="CM173" s="40">
        <f t="shared" ref="CM173" si="3398">BO163+BO164+BO165+BO166+BO167+BO168+BO169+BO170+BO171+BO172+BO173</f>
        <v>100.00000000000001</v>
      </c>
      <c r="CN173" s="7"/>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row>
    <row r="174" spans="1:118" s="38" customFormat="1" x14ac:dyDescent="0.25">
      <c r="B174" s="38" t="s">
        <v>13</v>
      </c>
      <c r="C174" s="2">
        <v>0</v>
      </c>
      <c r="D174" s="2">
        <v>0</v>
      </c>
      <c r="E174" s="2">
        <v>0</v>
      </c>
      <c r="F174" s="2">
        <v>0</v>
      </c>
      <c r="G174" s="2">
        <v>12</v>
      </c>
      <c r="H174" s="2">
        <v>0</v>
      </c>
      <c r="I174" s="2">
        <v>9</v>
      </c>
      <c r="J174" s="2">
        <v>1</v>
      </c>
      <c r="K174" s="2">
        <v>0</v>
      </c>
      <c r="L174" s="2">
        <v>0</v>
      </c>
      <c r="M174" s="3">
        <v>0</v>
      </c>
      <c r="N174" s="3">
        <v>0</v>
      </c>
      <c r="O174" s="3">
        <v>0</v>
      </c>
      <c r="P174" s="3">
        <v>0</v>
      </c>
      <c r="Q174" s="3">
        <v>0</v>
      </c>
      <c r="R174" s="3">
        <v>0</v>
      </c>
      <c r="S174" s="38">
        <v>22</v>
      </c>
      <c r="V174" s="38">
        <v>32</v>
      </c>
      <c r="W174" s="3">
        <f>N163</f>
        <v>3</v>
      </c>
      <c r="X174" s="3">
        <f>N164</f>
        <v>9</v>
      </c>
      <c r="Y174" s="3">
        <f>N165</f>
        <v>2</v>
      </c>
      <c r="Z174" s="3">
        <f>N166</f>
        <v>0</v>
      </c>
      <c r="AA174" s="3">
        <f>N167</f>
        <v>0</v>
      </c>
      <c r="AB174" s="3">
        <f>N168</f>
        <v>0</v>
      </c>
      <c r="AC174" s="3">
        <f>N169</f>
        <v>0</v>
      </c>
      <c r="AD174" s="38">
        <f>N170</f>
        <v>4</v>
      </c>
      <c r="AE174" s="3">
        <f>N171</f>
        <v>0</v>
      </c>
      <c r="AF174" s="3">
        <f>N172</f>
        <v>0</v>
      </c>
      <c r="AG174" s="3">
        <f>N173</f>
        <v>0</v>
      </c>
      <c r="AH174" s="3">
        <f>N174</f>
        <v>0</v>
      </c>
      <c r="AI174" s="3">
        <f>N175</f>
        <v>0</v>
      </c>
      <c r="AJ174" s="3">
        <f>N176</f>
        <v>0</v>
      </c>
      <c r="AK174" s="2">
        <f>N177</f>
        <v>2</v>
      </c>
      <c r="AL174" s="3">
        <f>N178</f>
        <v>0</v>
      </c>
      <c r="AM174" s="3">
        <f>N179</f>
        <v>0</v>
      </c>
      <c r="AN174" s="3">
        <f>N180</f>
        <v>0</v>
      </c>
      <c r="AO174" s="3">
        <f>N181</f>
        <v>0</v>
      </c>
      <c r="AP174" s="38">
        <f>N182</f>
        <v>0</v>
      </c>
      <c r="AQ174" s="42">
        <f>N183</f>
        <v>0</v>
      </c>
      <c r="AT174" s="38">
        <v>32</v>
      </c>
      <c r="AU174" s="27">
        <f t="shared" ref="AU174" si="3399">PRODUCT(W174*100*1/W179)</f>
        <v>13.636363636363637</v>
      </c>
      <c r="AV174" s="27">
        <f t="shared" ref="AV174" si="3400">PRODUCT(X174*100*1/X179)</f>
        <v>40.909090909090907</v>
      </c>
      <c r="AW174" s="27">
        <f t="shared" ref="AW174" si="3401">PRODUCT(Y174*100*1/Y179)</f>
        <v>9.0909090909090917</v>
      </c>
      <c r="AX174" s="27">
        <f t="shared" ref="AX174" si="3402">PRODUCT(Z174*100*1/Z179)</f>
        <v>0</v>
      </c>
      <c r="AY174" s="27">
        <f t="shared" ref="AY174" si="3403">PRODUCT(AA174*100*1/AA179)</f>
        <v>0</v>
      </c>
      <c r="AZ174" s="27">
        <f t="shared" ref="AZ174" si="3404">PRODUCT(AB174*100*1/AB179)</f>
        <v>0</v>
      </c>
      <c r="BA174" s="27">
        <f t="shared" ref="BA174" si="3405">PRODUCT(AC174*100*1/AC179)</f>
        <v>0</v>
      </c>
      <c r="BB174" s="40">
        <f t="shared" ref="BB174" si="3406">PRODUCT(AD174*100*1/AD179)</f>
        <v>18.181818181818183</v>
      </c>
      <c r="BC174" s="27">
        <f t="shared" ref="BC174" si="3407">PRODUCT(AE174*100*1/AE179)</f>
        <v>0</v>
      </c>
      <c r="BD174" s="27">
        <f t="shared" ref="BD174" si="3408">PRODUCT(AF174*100*1/AF179)</f>
        <v>0</v>
      </c>
      <c r="BE174" s="27">
        <f t="shared" ref="BE174" si="3409">PRODUCT(AG174*100*1/AG179)</f>
        <v>0</v>
      </c>
      <c r="BF174" s="27">
        <f t="shared" ref="BF174" si="3410">PRODUCT(AH174*100*1/AH179)</f>
        <v>0</v>
      </c>
      <c r="BG174" s="27">
        <f t="shared" ref="BG174" si="3411">PRODUCT(AI174*100*1/AI179)</f>
        <v>0</v>
      </c>
      <c r="BH174" s="27">
        <f t="shared" ref="BH174" si="3412">PRODUCT(AJ174*100*1/AJ179)</f>
        <v>0</v>
      </c>
      <c r="BI174" s="25">
        <f t="shared" ref="BI174" si="3413">PRODUCT(AK174*100*1/AK179)</f>
        <v>9.0909090909090917</v>
      </c>
      <c r="BJ174" s="27">
        <f t="shared" ref="BJ174" si="3414">PRODUCT(AL174*100*1/AL179)</f>
        <v>0</v>
      </c>
      <c r="BK174" s="27">
        <f t="shared" ref="BK174" si="3415">PRODUCT(AM174*100*1/AM179)</f>
        <v>0</v>
      </c>
      <c r="BL174" s="27">
        <f t="shared" ref="BL174" si="3416">PRODUCT(AN174*100*1/AN179)</f>
        <v>0</v>
      </c>
      <c r="BM174" s="27">
        <f t="shared" ref="BM174" si="3417">PRODUCT(AO174*100*1/AO179)</f>
        <v>0</v>
      </c>
      <c r="BN174" s="24">
        <f t="shared" ref="BN174" si="3418">PRODUCT(AP174*100*1/AP179)</f>
        <v>0</v>
      </c>
      <c r="BO174" s="40">
        <f t="shared" ref="BO174" si="3419">PRODUCT(AQ174*100*1/AQ179)</f>
        <v>0</v>
      </c>
      <c r="BR174" s="38">
        <v>32</v>
      </c>
      <c r="BS174" s="27">
        <f t="shared" ref="BS174" si="3420">AU163+AU164+AU165+AU166+AU167+AU168+AU169+AU170+AU171+AU172+AU173+AU174</f>
        <v>36.363636363636367</v>
      </c>
      <c r="BT174" s="27">
        <f t="shared" ref="BT174" si="3421">AV163+AV164+AV165+AV166+AV167+AV168+AV169+AV170+AV171+AV172+AV173+AV174</f>
        <v>81.818181818181813</v>
      </c>
      <c r="BU174" s="27">
        <f t="shared" ref="BU174" si="3422">AW163+AW164+AW165+AW166+AW167+AW168+AW169+AW170+AW171+AW172+AW173+AW174</f>
        <v>95.454545454545453</v>
      </c>
      <c r="BV174" s="27">
        <f t="shared" ref="BV174" si="3423">AX163+AX164+AX165+AX166+AX167+AX168+AX169+AX170+AX171+AX172+AX173+AX174</f>
        <v>90.909090909090907</v>
      </c>
      <c r="BW174" s="27">
        <f t="shared" ref="BW174" si="3424">AY163+AY164+AY165+AY166+AY167+AY168+AY169+AY170+AY171+AY172+AY173+AY174</f>
        <v>100</v>
      </c>
      <c r="BX174" s="27">
        <f t="shared" ref="BX174" si="3425">AZ163+AZ164+AZ165+AZ166+AZ167+AZ168+AZ169+AZ170+AZ171+AZ172+AZ173+AZ174</f>
        <v>100</v>
      </c>
      <c r="BY174" s="27">
        <f t="shared" ref="BY174" si="3426">BA163+BA164+BA165+BA166+BA167+BA168+BA169+BA170+BA171+BA172+BA173+BA174</f>
        <v>95.454545454545453</v>
      </c>
      <c r="BZ174" s="40">
        <f t="shared" ref="BZ174" si="3427">BB163+BB164+BB165+BB166+BB167+BB168+BB169+BB170+BB171+BB172+BB173+BB174</f>
        <v>36.363636363636367</v>
      </c>
      <c r="CA174" s="27">
        <f t="shared" ref="CA174" si="3428">BC163+BC164+BC165+BC166+BC167+BC168+BC169+BC170+BC171+BC172+BC173+BC174</f>
        <v>100</v>
      </c>
      <c r="CB174" s="27">
        <f t="shared" ref="CB174" si="3429">BD163+BD164+BD165+BD166+BD167+BD168+BD169+BD170+BD171+BD172+BD173+BD174</f>
        <v>100</v>
      </c>
      <c r="CC174" s="27">
        <f t="shared" ref="CC174" si="3430">BE163+BE164+BE165+BE166+BE167+BE168+BE169+BE170+BE171+BE172+BE173+BE174</f>
        <v>100</v>
      </c>
      <c r="CD174" s="27">
        <f t="shared" ref="CD174" si="3431">BF163+BF164+BF165+BF166+BF167+BF168+BF169+BF170+BF171+BF172+BF173+BF174</f>
        <v>100</v>
      </c>
      <c r="CE174" s="27">
        <f t="shared" ref="CE174" si="3432">BG163+BG164+BG165+BG166+BG167+BG168+BG169+BG170+BG171+BG172+BG173+BG174</f>
        <v>100</v>
      </c>
      <c r="CF174" s="27">
        <f t="shared" ref="CF174" si="3433">BH163+BH164+BH165+BH166+BH167+BH168+BH169+BH170+BH171+BH172+BH173+BH174</f>
        <v>100</v>
      </c>
      <c r="CG174" s="25">
        <f t="shared" ref="CG174" si="3434">BI163+BI164+BI165+BI166+BI167+BI168+BI169+BI170+BI171+BI172+BI173+BI174</f>
        <v>90.909090909090907</v>
      </c>
      <c r="CH174" s="27">
        <f t="shared" ref="CH174" si="3435">BJ163+BJ164+BJ165+BJ166+BJ167+BJ168+BJ169+BJ170+BJ171+BJ172+BJ173+BJ174</f>
        <v>100.00000000000001</v>
      </c>
      <c r="CI174" s="27">
        <f t="shared" ref="CI174" si="3436">BK163+BK164+BK165+BK166+BK167+BK168+BK169+BK170+BK171+BK172+BK173+BK174</f>
        <v>100.00000000000001</v>
      </c>
      <c r="CJ174" s="27">
        <f t="shared" ref="CJ174" si="3437">BL163+BL164+BL165+BL166+BL167+BL168+BL169+BL170+BL171+BL172+BL173+BL174</f>
        <v>100</v>
      </c>
      <c r="CK174" s="27">
        <f t="shared" ref="CK174" si="3438">BM163+BM164+BM165+BM166+BM167+BM168+BM169+BM170+BM171+BM172+BM173+BM174</f>
        <v>100.00000000000001</v>
      </c>
      <c r="CL174" s="24">
        <f t="shared" ref="CL174" si="3439">BN163+BN164+BN165+BN166+BN167+BN168+BN169+BN170+BN171+BN172+BN173+BN174</f>
        <v>100.00000000000001</v>
      </c>
      <c r="CM174" s="40">
        <f t="shared" ref="CM174" si="3440">BO163+BO164+BO165+BO166+BO167+BO168+BO169+BO170+BO171+BO172+BO173+BO174</f>
        <v>100.00000000000001</v>
      </c>
      <c r="CN174" s="7"/>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row>
    <row r="175" spans="1:118" s="38" customFormat="1" x14ac:dyDescent="0.25">
      <c r="B175" s="38" t="s">
        <v>14</v>
      </c>
      <c r="C175" s="2">
        <v>0</v>
      </c>
      <c r="D175" s="2">
        <v>0</v>
      </c>
      <c r="E175" s="2">
        <v>1</v>
      </c>
      <c r="F175" s="2">
        <v>0</v>
      </c>
      <c r="G175" s="2">
        <v>17</v>
      </c>
      <c r="H175" s="2">
        <v>3</v>
      </c>
      <c r="I175" s="2">
        <v>1</v>
      </c>
      <c r="J175" s="2">
        <v>0</v>
      </c>
      <c r="K175" s="3">
        <v>0</v>
      </c>
      <c r="L175" s="3">
        <v>0</v>
      </c>
      <c r="M175" s="3">
        <v>0</v>
      </c>
      <c r="N175" s="3">
        <v>0</v>
      </c>
      <c r="O175" s="3">
        <v>0</v>
      </c>
      <c r="P175" s="3">
        <v>0</v>
      </c>
      <c r="Q175" s="3">
        <v>0</v>
      </c>
      <c r="R175" s="3">
        <v>0</v>
      </c>
      <c r="S175" s="38">
        <v>22</v>
      </c>
      <c r="V175" s="38">
        <v>64</v>
      </c>
      <c r="W175" s="3">
        <f>O163</f>
        <v>14</v>
      </c>
      <c r="X175" s="3">
        <f>O164</f>
        <v>4</v>
      </c>
      <c r="Y175" s="3">
        <f>O165</f>
        <v>0</v>
      </c>
      <c r="Z175" s="3">
        <f>O166</f>
        <v>1</v>
      </c>
      <c r="AA175" s="3">
        <f>O167</f>
        <v>0</v>
      </c>
      <c r="AB175" s="3">
        <f>O168</f>
        <v>0</v>
      </c>
      <c r="AC175" s="3">
        <f>O169</f>
        <v>1</v>
      </c>
      <c r="AD175" s="38">
        <f>O170</f>
        <v>14</v>
      </c>
      <c r="AE175" s="3">
        <f>O171</f>
        <v>0</v>
      </c>
      <c r="AF175" s="3">
        <f>O172</f>
        <v>0</v>
      </c>
      <c r="AG175" s="3">
        <f>O173</f>
        <v>0</v>
      </c>
      <c r="AH175" s="3">
        <f>O174</f>
        <v>0</v>
      </c>
      <c r="AI175" s="3">
        <f>O175</f>
        <v>0</v>
      </c>
      <c r="AJ175" s="3">
        <f>O176</f>
        <v>0</v>
      </c>
      <c r="AK175" s="3">
        <f>O177</f>
        <v>2</v>
      </c>
      <c r="AL175" s="3">
        <f>O178</f>
        <v>0</v>
      </c>
      <c r="AM175" s="3">
        <f>O179</f>
        <v>0</v>
      </c>
      <c r="AN175" s="3">
        <f>O180</f>
        <v>0</v>
      </c>
      <c r="AO175" s="3">
        <f>O181</f>
        <v>0</v>
      </c>
      <c r="AP175" s="38">
        <f>O182</f>
        <v>0</v>
      </c>
      <c r="AQ175" s="42">
        <f>O183</f>
        <v>0</v>
      </c>
      <c r="AT175" s="38">
        <v>64</v>
      </c>
      <c r="AU175" s="27">
        <f t="shared" ref="AU175" si="3441">PRODUCT(W175*100*1/W179)</f>
        <v>63.636363636363633</v>
      </c>
      <c r="AV175" s="27">
        <f t="shared" ref="AV175" si="3442">PRODUCT(X175*100*1/X179)</f>
        <v>18.181818181818183</v>
      </c>
      <c r="AW175" s="27">
        <f t="shared" ref="AW175" si="3443">PRODUCT(Y175*100*1/Y179)</f>
        <v>0</v>
      </c>
      <c r="AX175" s="27">
        <f t="shared" ref="AX175" si="3444">PRODUCT(Z175*100*1/Z179)</f>
        <v>4.5454545454545459</v>
      </c>
      <c r="AY175" s="27">
        <f t="shared" ref="AY175" si="3445">PRODUCT(AA175*100*1/AA179)</f>
        <v>0</v>
      </c>
      <c r="AZ175" s="27">
        <f t="shared" ref="AZ175" si="3446">PRODUCT(AB175*100*1/AB179)</f>
        <v>0</v>
      </c>
      <c r="BA175" s="27">
        <f t="shared" ref="BA175" si="3447">PRODUCT(AC175*100*1/AC179)</f>
        <v>4.5454545454545459</v>
      </c>
      <c r="BB175" s="40">
        <f t="shared" ref="BB175" si="3448">PRODUCT(AD175*100*1/AD179)</f>
        <v>63.636363636363633</v>
      </c>
      <c r="BC175" s="27">
        <f t="shared" ref="BC175" si="3449">PRODUCT(AE175*100*1/AE179)</f>
        <v>0</v>
      </c>
      <c r="BD175" s="27">
        <f t="shared" ref="BD175" si="3450">PRODUCT(AF175*100*1/AF179)</f>
        <v>0</v>
      </c>
      <c r="BE175" s="27">
        <f t="shared" ref="BE175" si="3451">PRODUCT(AG175*100*1/AG179)</f>
        <v>0</v>
      </c>
      <c r="BF175" s="27">
        <f t="shared" ref="BF175" si="3452">PRODUCT(AH175*100*1/AH179)</f>
        <v>0</v>
      </c>
      <c r="BG175" s="27">
        <f t="shared" ref="BG175" si="3453">PRODUCT(AI175*100*1/AI179)</f>
        <v>0</v>
      </c>
      <c r="BH175" s="27">
        <f t="shared" ref="BH175" si="3454">PRODUCT(AJ175*100*1/AJ179)</f>
        <v>0</v>
      </c>
      <c r="BI175" s="27">
        <f t="shared" ref="BI175" si="3455">PRODUCT(AK175*100*1/AK179)</f>
        <v>9.0909090909090917</v>
      </c>
      <c r="BJ175" s="27">
        <f t="shared" ref="BJ175" si="3456">PRODUCT(AL175*100*1/AL179)</f>
        <v>0</v>
      </c>
      <c r="BK175" s="27">
        <f t="shared" ref="BK175" si="3457">PRODUCT(AM175*100*1/AM179)</f>
        <v>0</v>
      </c>
      <c r="BL175" s="27">
        <f t="shared" ref="BL175" si="3458">PRODUCT(AN175*100*1/AN179)</f>
        <v>0</v>
      </c>
      <c r="BM175" s="27">
        <f t="shared" ref="BM175" si="3459">PRODUCT(AO175*100*1/AO179)</f>
        <v>0</v>
      </c>
      <c r="BN175" s="24">
        <f t="shared" ref="BN175" si="3460">PRODUCT(AP175*100*1/AP179)</f>
        <v>0</v>
      </c>
      <c r="BO175" s="40">
        <f t="shared" ref="BO175" si="3461">PRODUCT(AQ175*100*1/AQ179)</f>
        <v>0</v>
      </c>
      <c r="BR175" s="38">
        <v>64</v>
      </c>
      <c r="BS175" s="27">
        <f t="shared" ref="BS175" si="3462">AU163+AU164+AU165+AU166+AU167+AU168+AU169+AU170+AU171+AU172+AU173+AU174+AU175</f>
        <v>100</v>
      </c>
      <c r="BT175" s="27">
        <f t="shared" ref="BT175" si="3463">AV163+AV164+AV165+AV166+AV167+AV168+AV169+AV170+AV171+AV172+AV173+AV174+AV175</f>
        <v>100</v>
      </c>
      <c r="BU175" s="27">
        <f t="shared" ref="BU175" si="3464">AW163+AW164+AW165+AW166+AW167+AW168+AW169+AW170+AW171+AW172+AW173+AW174+AW175</f>
        <v>95.454545454545453</v>
      </c>
      <c r="BV175" s="27">
        <f t="shared" ref="BV175" si="3465">AX163+AX164+AX165+AX166+AX167+AX168+AX169+AX170+AX171+AX172+AX173+AX174+AX175</f>
        <v>95.454545454545453</v>
      </c>
      <c r="BW175" s="27">
        <f t="shared" ref="BW175" si="3466">AY163+AY164+AY165+AY166+AY167+AY168+AY169+AY170+AY171+AY172+AY173+AY174+AY175</f>
        <v>100</v>
      </c>
      <c r="BX175" s="27">
        <f t="shared" ref="BX175" si="3467">AZ163+AZ164+AZ165+AZ166+AZ167+AZ168+AZ169+AZ170+AZ171+AZ172+AZ173+AZ174+AZ175</f>
        <v>100</v>
      </c>
      <c r="BY175" s="27">
        <f t="shared" ref="BY175" si="3468">BA163+BA164+BA165+BA166+BA167+BA168+BA169+BA170+BA171+BA172+BA173+BA174+BA175</f>
        <v>100</v>
      </c>
      <c r="BZ175" s="40">
        <f t="shared" ref="BZ175" si="3469">BB163+BB164+BB165+BB166+BB167+BB168+BB169+BB170+BB171+BB172+BB173+BB174+BB175</f>
        <v>100</v>
      </c>
      <c r="CA175" s="27">
        <f t="shared" ref="CA175" si="3470">BC163+BC164+BC165+BC166+BC167+BC168+BC169+BC170+BC171+BC172+BC173+BC174+BC175</f>
        <v>100</v>
      </c>
      <c r="CB175" s="27">
        <f t="shared" ref="CB175" si="3471">BD163+BD164+BD165+BD166+BD167+BD168+BD169+BD170+BD171+BD172+BD173+BD174+BD175</f>
        <v>100</v>
      </c>
      <c r="CC175" s="27">
        <f t="shared" ref="CC175" si="3472">BE163+BE164+BE165+BE166+BE167+BE168+BE169+BE170+BE171+BE172+BE173+BE174+BE175</f>
        <v>100</v>
      </c>
      <c r="CD175" s="27">
        <f t="shared" ref="CD175" si="3473">BF163+BF164+BF165+BF166+BF167+BF168+BF169+BF170+BF171+BF172+BF173+BF174+BF175</f>
        <v>100</v>
      </c>
      <c r="CE175" s="27">
        <f t="shared" ref="CE175" si="3474">BG163+BG164+BG165+BG166+BG167+BG168+BG169+BG170+BG171+BG172+BG173+BG174+BG175</f>
        <v>100</v>
      </c>
      <c r="CF175" s="27">
        <f t="shared" ref="CF175" si="3475">BH163+BH164+BH165+BH166+BH167+BH168+BH169+BH170+BH171+BH172+BH173+BH174+BH175</f>
        <v>100</v>
      </c>
      <c r="CG175" s="27">
        <f t="shared" ref="CG175" si="3476">BI163+BI164+BI165+BI166+BI167+BI168+BI169+BI170+BI171+BI172+BI173+BI174+BI175</f>
        <v>100</v>
      </c>
      <c r="CH175" s="27">
        <f t="shared" ref="CH175" si="3477">BJ163+BJ164+BJ165+BJ166+BJ167+BJ168+BJ169+BJ170+BJ171+BJ172+BJ173+BJ174+BJ175</f>
        <v>100.00000000000001</v>
      </c>
      <c r="CI175" s="27">
        <f t="shared" ref="CI175" si="3478">BK163+BK164+BK165+BK166+BK167+BK168+BK169+BK170+BK171+BK172+BK173+BK174+BK175</f>
        <v>100.00000000000001</v>
      </c>
      <c r="CJ175" s="27">
        <f t="shared" ref="CJ175" si="3479">BL163+BL164+BL165+BL166+BL167+BL168+BL169+BL170+BL171+BL172+BL173+BL174+BL175</f>
        <v>100</v>
      </c>
      <c r="CK175" s="27">
        <f t="shared" ref="CK175" si="3480">BM163+BM164+BM165+BM166+BM167+BM168+BM169+BM170+BM171+BM172+BM173+BM174+BM175</f>
        <v>100.00000000000001</v>
      </c>
      <c r="CL175" s="24">
        <f t="shared" ref="CL175" si="3481">BN163+BN164+BN165+BN166+BN167+BN168+BN169+BN170+BN171+BN172+BN173+BN174+BN175</f>
        <v>100.00000000000001</v>
      </c>
      <c r="CM175" s="40">
        <f t="shared" ref="CM175" si="3482">BO163+BO164+BO165+BO166+BO167+BO168+BO169+BO170+BO171+BO172+BO173+BO174+BO175</f>
        <v>100.00000000000001</v>
      </c>
      <c r="CN175" s="7"/>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row>
    <row r="176" spans="1:118" s="38" customFormat="1" x14ac:dyDescent="0.25">
      <c r="B176" s="38" t="s">
        <v>15</v>
      </c>
      <c r="C176" s="2">
        <v>0</v>
      </c>
      <c r="D176" s="2">
        <v>0</v>
      </c>
      <c r="E176" s="2">
        <v>0</v>
      </c>
      <c r="F176" s="2">
        <v>0</v>
      </c>
      <c r="G176" s="2">
        <v>3</v>
      </c>
      <c r="H176" s="2">
        <v>0</v>
      </c>
      <c r="I176" s="2">
        <v>1</v>
      </c>
      <c r="J176" s="2">
        <v>0</v>
      </c>
      <c r="K176" s="3">
        <v>0</v>
      </c>
      <c r="L176" s="3">
        <v>0</v>
      </c>
      <c r="M176" s="3">
        <v>0</v>
      </c>
      <c r="N176" s="3">
        <v>0</v>
      </c>
      <c r="O176" s="3">
        <v>0</v>
      </c>
      <c r="P176" s="3">
        <v>0</v>
      </c>
      <c r="Q176" s="3">
        <v>0</v>
      </c>
      <c r="R176" s="3">
        <v>0</v>
      </c>
      <c r="S176" s="38">
        <v>4</v>
      </c>
      <c r="V176" s="38">
        <v>128</v>
      </c>
      <c r="W176" s="3">
        <f>P163</f>
        <v>0</v>
      </c>
      <c r="X176" s="3">
        <f>P164</f>
        <v>0</v>
      </c>
      <c r="Y176" s="3">
        <f>P165</f>
        <v>1</v>
      </c>
      <c r="Z176" s="3">
        <f>P166</f>
        <v>1</v>
      </c>
      <c r="AA176" s="3">
        <f>P167</f>
        <v>0</v>
      </c>
      <c r="AB176" s="3">
        <f>P168</f>
        <v>0</v>
      </c>
      <c r="AC176" s="3">
        <f>P169</f>
        <v>0</v>
      </c>
      <c r="AD176" s="38">
        <f>P170</f>
        <v>0</v>
      </c>
      <c r="AE176" s="3">
        <f>P171</f>
        <v>0</v>
      </c>
      <c r="AF176" s="3">
        <f>P172</f>
        <v>0</v>
      </c>
      <c r="AG176" s="3">
        <f>P173</f>
        <v>0</v>
      </c>
      <c r="AH176" s="3">
        <f>P174</f>
        <v>0</v>
      </c>
      <c r="AI176" s="3">
        <f>P175</f>
        <v>0</v>
      </c>
      <c r="AJ176" s="3">
        <f>P176</f>
        <v>0</v>
      </c>
      <c r="AK176" s="3">
        <f>P177</f>
        <v>0</v>
      </c>
      <c r="AL176" s="3">
        <f>P178</f>
        <v>0</v>
      </c>
      <c r="AM176" s="3">
        <f>P179</f>
        <v>0</v>
      </c>
      <c r="AN176" s="3">
        <f>P180</f>
        <v>0</v>
      </c>
      <c r="AO176" s="3">
        <f>P181</f>
        <v>0</v>
      </c>
      <c r="AP176" s="38">
        <f>P182</f>
        <v>0</v>
      </c>
      <c r="AQ176" s="42">
        <f>P183</f>
        <v>0</v>
      </c>
      <c r="AT176" s="38">
        <v>128</v>
      </c>
      <c r="AU176" s="27">
        <f t="shared" ref="AU176" si="3483">PRODUCT(W176*100*1/W179)</f>
        <v>0</v>
      </c>
      <c r="AV176" s="27">
        <f t="shared" ref="AV176" si="3484">PRODUCT(X176*100*1/X179)</f>
        <v>0</v>
      </c>
      <c r="AW176" s="27">
        <f t="shared" ref="AW176" si="3485">PRODUCT(Y176*100*1/Y179)</f>
        <v>4.5454545454545459</v>
      </c>
      <c r="AX176" s="27">
        <f t="shared" ref="AX176" si="3486">PRODUCT(Z176*100*1/Z179)</f>
        <v>4.5454545454545459</v>
      </c>
      <c r="AY176" s="27">
        <f t="shared" ref="AY176" si="3487">PRODUCT(AA176*100*1/AA179)</f>
        <v>0</v>
      </c>
      <c r="AZ176" s="27">
        <f t="shared" ref="AZ176" si="3488">PRODUCT(AB176*100*1/AB179)</f>
        <v>0</v>
      </c>
      <c r="BA176" s="27">
        <f t="shared" ref="BA176" si="3489">PRODUCT(AC176*100*1/AC179)</f>
        <v>0</v>
      </c>
      <c r="BB176" s="40">
        <f t="shared" ref="BB176" si="3490">PRODUCT(AD176*100*1/AD179)</f>
        <v>0</v>
      </c>
      <c r="BC176" s="27">
        <f t="shared" ref="BC176" si="3491">PRODUCT(AE176*100*1/AE179)</f>
        <v>0</v>
      </c>
      <c r="BD176" s="27">
        <f t="shared" ref="BD176" si="3492">PRODUCT(AF176*100*1/AF179)</f>
        <v>0</v>
      </c>
      <c r="BE176" s="27">
        <f t="shared" ref="BE176" si="3493">PRODUCT(AG176*100*1/AG179)</f>
        <v>0</v>
      </c>
      <c r="BF176" s="27">
        <f t="shared" ref="BF176" si="3494">PRODUCT(AH176*100*1/AH179)</f>
        <v>0</v>
      </c>
      <c r="BG176" s="27">
        <f t="shared" ref="BG176" si="3495">PRODUCT(AI176*100*1/AI179)</f>
        <v>0</v>
      </c>
      <c r="BH176" s="27">
        <f t="shared" ref="BH176" si="3496">PRODUCT(AJ176*100*1/AJ179)</f>
        <v>0</v>
      </c>
      <c r="BI176" s="27">
        <f t="shared" ref="BI176" si="3497">PRODUCT(AK176*100*1/AK179)</f>
        <v>0</v>
      </c>
      <c r="BJ176" s="27">
        <f t="shared" ref="BJ176" si="3498">PRODUCT(AL176*100*1/AL179)</f>
        <v>0</v>
      </c>
      <c r="BK176" s="27">
        <f t="shared" ref="BK176" si="3499">PRODUCT(AM176*100*1/AM179)</f>
        <v>0</v>
      </c>
      <c r="BL176" s="27">
        <f t="shared" ref="BL176" si="3500">PRODUCT(AN176*100*1/AN179)</f>
        <v>0</v>
      </c>
      <c r="BM176" s="27">
        <f t="shared" ref="BM176" si="3501">PRODUCT(AO176*100*1/AO179)</f>
        <v>0</v>
      </c>
      <c r="BN176" s="24">
        <f t="shared" ref="BN176" si="3502">PRODUCT(AP176*100*1/AP179)</f>
        <v>0</v>
      </c>
      <c r="BO176" s="40">
        <f t="shared" ref="BO176" si="3503">PRODUCT(AQ176*100*1/AQ179)</f>
        <v>0</v>
      </c>
      <c r="BR176" s="38">
        <v>128</v>
      </c>
      <c r="BS176" s="27">
        <f t="shared" ref="BS176" si="3504">AU163+AU164+AU165+AU166+AU167+AU168+AU169+AU170+AU171+AU172+AU173+AU174+AU175+AU176</f>
        <v>100</v>
      </c>
      <c r="BT176" s="27">
        <f t="shared" ref="BT176" si="3505">AV163+AV164+AV165+AV166+AV167+AV168+AV169+AV170+AV171+AV172+AV173+AV174+AV175+AV176</f>
        <v>100</v>
      </c>
      <c r="BU176" s="27">
        <f t="shared" ref="BU176" si="3506">AW163+AW164+AW165+AW166+AW167+AW168+AW169+AW170+AW171+AW172+AW173+AW174+AW175+AW176</f>
        <v>100</v>
      </c>
      <c r="BV176" s="27">
        <f t="shared" ref="BV176" si="3507">AX163+AX164+AX165+AX166+AX167+AX168+AX169+AX170+AX171+AX172+AX173+AX174+AX175+AX176</f>
        <v>100</v>
      </c>
      <c r="BW176" s="27">
        <f t="shared" ref="BW176" si="3508">AY163+AY164+AY165+AY166+AY167+AY168+AY169+AY170+AY171+AY172+AY173+AY174+AY175+AY176</f>
        <v>100</v>
      </c>
      <c r="BX176" s="27">
        <f t="shared" ref="BX176" si="3509">AZ163+AZ164+AZ165+AZ166+AZ167+AZ168+AZ169+AZ170+AZ171+AZ172+AZ173+AZ174+AZ175+AZ176</f>
        <v>100</v>
      </c>
      <c r="BY176" s="27">
        <f t="shared" ref="BY176" si="3510">BA163+BA164+BA165+BA166+BA167+BA168+BA169+BA170+BA171+BA172+BA173+BA174+BA175+BA176</f>
        <v>100</v>
      </c>
      <c r="BZ176" s="40">
        <f t="shared" ref="BZ176" si="3511">BB163+BB164+BB165+BB166+BB167+BB168+BB169+BB170+BB171+BB172+BB173+BB174+BB175+BB176</f>
        <v>100</v>
      </c>
      <c r="CA176" s="27">
        <f t="shared" ref="CA176" si="3512">BC163+BC164+BC165+BC166+BC167+BC168+BC169+BC170+BC171+BC172+BC173+BC174+BC175+BC176</f>
        <v>100</v>
      </c>
      <c r="CB176" s="27">
        <f t="shared" ref="CB176" si="3513">BD163+BD164+BD165+BD166+BD167+BD168+BD169+BD170+BD171+BD172+BD173+BD174+BD175+BD176</f>
        <v>100</v>
      </c>
      <c r="CC176" s="27">
        <f t="shared" ref="CC176" si="3514">BE163+BE164+BE165+BE166+BE167+BE168+BE169+BE170+BE171+BE172+BE173+BE174+BE175+BE176</f>
        <v>100</v>
      </c>
      <c r="CD176" s="27">
        <f t="shared" ref="CD176" si="3515">BF163+BF164+BF165+BF166+BF167+BF168+BF169+BF170+BF171+BF172+BF173+BF174+BF175+BF176</f>
        <v>100</v>
      </c>
      <c r="CE176" s="27">
        <f t="shared" ref="CE176" si="3516">BG163+BG164+BG165+BG166+BG167+BG168+BG169+BG170+BG171+BG172+BG173+BG174+BG175+BG176</f>
        <v>100</v>
      </c>
      <c r="CF176" s="27">
        <f t="shared" ref="CF176" si="3517">BH163+BH164+BH165+BH166+BH167+BH168+BH169+BH170+BH171+BH172+BH173+BH174+BH175+BH176</f>
        <v>100</v>
      </c>
      <c r="CG176" s="27">
        <f t="shared" ref="CG176" si="3518">BI163+BI164+BI165+BI166+BI167+BI168+BI169+BI170+BI171+BI172+BI173+BI174+BI175+BI176</f>
        <v>100</v>
      </c>
      <c r="CH176" s="27">
        <f t="shared" ref="CH176" si="3519">BJ163+BJ164+BJ165+BJ166+BJ167+BJ168+BJ169+BJ170+BJ171+BJ172+BJ173+BJ174+BJ175+BJ176</f>
        <v>100.00000000000001</v>
      </c>
      <c r="CI176" s="27">
        <f t="shared" ref="CI176" si="3520">BK163+BK164+BK165+BK166+BK167+BK168+BK169+BK170+BK171+BK172+BK173+BK174+BK175+BK176</f>
        <v>100.00000000000001</v>
      </c>
      <c r="CJ176" s="27">
        <f t="shared" ref="CJ176" si="3521">BL163+BL164+BL165+BL166+BL167+BL168+BL169+BL170+BL171+BL172+BL173+BL174+BL175+BL176</f>
        <v>100</v>
      </c>
      <c r="CK176" s="27">
        <f t="shared" ref="CK176" si="3522">BM163+BM164+BM165+BM166+BM167+BM168+BM169+BM170+BM171+BM172+BM173+BM174+BM175+BM176</f>
        <v>100.00000000000001</v>
      </c>
      <c r="CL176" s="24">
        <f t="shared" ref="CL176" si="3523">BN163+BN164+BN165+BN166+BN167+BN168+BN169+BN170+BN171+BN172+BN173+BN174+BN175+BN176</f>
        <v>100.00000000000001</v>
      </c>
      <c r="CM176" s="40">
        <f t="shared" ref="CM176" si="3524">BO163+BO164+BO165+BO166+BO167+BO168+BO169+BO170+BO171+BO172+BO173+BO174+BO175+BO176</f>
        <v>100.00000000000001</v>
      </c>
      <c r="CN176" s="7"/>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row>
    <row r="177" spans="2:118" s="38" customFormat="1" x14ac:dyDescent="0.25">
      <c r="B177" s="38" t="s">
        <v>16</v>
      </c>
      <c r="C177" s="2">
        <v>0</v>
      </c>
      <c r="D177" s="2">
        <v>0</v>
      </c>
      <c r="E177" s="2">
        <v>0</v>
      </c>
      <c r="F177" s="2">
        <v>0</v>
      </c>
      <c r="G177" s="2">
        <v>0</v>
      </c>
      <c r="H177" s="2">
        <v>1</v>
      </c>
      <c r="I177" s="2">
        <v>0</v>
      </c>
      <c r="J177" s="2">
        <v>1</v>
      </c>
      <c r="K177" s="2">
        <v>2</v>
      </c>
      <c r="L177" s="2">
        <v>2</v>
      </c>
      <c r="M177" s="2">
        <v>12</v>
      </c>
      <c r="N177" s="2">
        <v>2</v>
      </c>
      <c r="O177" s="3">
        <v>2</v>
      </c>
      <c r="P177" s="3">
        <v>0</v>
      </c>
      <c r="Q177" s="3">
        <v>0</v>
      </c>
      <c r="R177" s="3">
        <v>0</v>
      </c>
      <c r="S177" s="38">
        <v>22</v>
      </c>
      <c r="V177" s="38">
        <v>256</v>
      </c>
      <c r="W177" s="3">
        <f>Q163</f>
        <v>0</v>
      </c>
      <c r="X177" s="3">
        <f>Q164</f>
        <v>0</v>
      </c>
      <c r="Y177" s="3">
        <f>Q165</f>
        <v>0</v>
      </c>
      <c r="Z177" s="3">
        <f>Q166</f>
        <v>0</v>
      </c>
      <c r="AA177" s="3">
        <f>Q167</f>
        <v>0</v>
      </c>
      <c r="AB177" s="3">
        <f>Q168</f>
        <v>0</v>
      </c>
      <c r="AC177" s="3">
        <f>Q169</f>
        <v>0</v>
      </c>
      <c r="AD177" s="38">
        <f>Q170</f>
        <v>0</v>
      </c>
      <c r="AE177" s="3">
        <f>Q171</f>
        <v>0</v>
      </c>
      <c r="AF177" s="3">
        <f>Q172</f>
        <v>0</v>
      </c>
      <c r="AG177" s="3">
        <f>Q173</f>
        <v>0</v>
      </c>
      <c r="AH177" s="3">
        <f>Q174</f>
        <v>0</v>
      </c>
      <c r="AI177" s="3">
        <f>Q175</f>
        <v>0</v>
      </c>
      <c r="AJ177" s="3">
        <f>Q176</f>
        <v>0</v>
      </c>
      <c r="AK177" s="3">
        <f>Q177</f>
        <v>0</v>
      </c>
      <c r="AL177" s="3">
        <f>Q178</f>
        <v>0</v>
      </c>
      <c r="AM177" s="3">
        <f>Q179</f>
        <v>0</v>
      </c>
      <c r="AN177" s="3">
        <f>Q180</f>
        <v>0</v>
      </c>
      <c r="AO177" s="3">
        <f>Q181</f>
        <v>0</v>
      </c>
      <c r="AP177" s="38">
        <f>Q182</f>
        <v>0</v>
      </c>
      <c r="AQ177" s="42">
        <f>Q183</f>
        <v>0</v>
      </c>
      <c r="AT177" s="38">
        <v>256</v>
      </c>
      <c r="AU177" s="27">
        <f t="shared" ref="AU177" si="3525">PRODUCT(W177*100*1/W179)</f>
        <v>0</v>
      </c>
      <c r="AV177" s="27">
        <f t="shared" ref="AV177" si="3526">PRODUCT(X177*100*1/X179)</f>
        <v>0</v>
      </c>
      <c r="AW177" s="27">
        <f t="shared" ref="AW177" si="3527">PRODUCT(Y177*100*1/Y179)</f>
        <v>0</v>
      </c>
      <c r="AX177" s="27">
        <f t="shared" ref="AX177" si="3528">PRODUCT(Z177*100*1/Z179)</f>
        <v>0</v>
      </c>
      <c r="AY177" s="27">
        <f t="shared" ref="AY177" si="3529">PRODUCT(AA177*100*1/AA179)</f>
        <v>0</v>
      </c>
      <c r="AZ177" s="27">
        <f t="shared" ref="AZ177" si="3530">PRODUCT(AB177*100*1/AB179)</f>
        <v>0</v>
      </c>
      <c r="BA177" s="27">
        <f t="shared" ref="BA177" si="3531">PRODUCT(AC177*100*1/AC179)</f>
        <v>0</v>
      </c>
      <c r="BB177" s="40">
        <f t="shared" ref="BB177" si="3532">PRODUCT(AD177*100*1/AD179)</f>
        <v>0</v>
      </c>
      <c r="BC177" s="27">
        <f t="shared" ref="BC177" si="3533">PRODUCT(AE177*100*1/AE179)</f>
        <v>0</v>
      </c>
      <c r="BD177" s="27">
        <f t="shared" ref="BD177" si="3534">PRODUCT(AF177*100*1/AF179)</f>
        <v>0</v>
      </c>
      <c r="BE177" s="27">
        <f t="shared" ref="BE177" si="3535">PRODUCT(AG177*100*1/AG179)</f>
        <v>0</v>
      </c>
      <c r="BF177" s="27">
        <f t="shared" ref="BF177" si="3536">PRODUCT(AH177*100*1/AH179)</f>
        <v>0</v>
      </c>
      <c r="BG177" s="27">
        <f t="shared" ref="BG177" si="3537">PRODUCT(AI177*100*1/AI179)</f>
        <v>0</v>
      </c>
      <c r="BH177" s="27">
        <f t="shared" ref="BH177" si="3538">PRODUCT(AJ177*100*1/AJ179)</f>
        <v>0</v>
      </c>
      <c r="BI177" s="27">
        <f t="shared" ref="BI177" si="3539">PRODUCT(AK177*100*1/AK179)</f>
        <v>0</v>
      </c>
      <c r="BJ177" s="27">
        <f t="shared" ref="BJ177" si="3540">PRODUCT(AL177*100*1/AL179)</f>
        <v>0</v>
      </c>
      <c r="BK177" s="27">
        <f t="shared" ref="BK177" si="3541">PRODUCT(AM177*100*1/AM179)</f>
        <v>0</v>
      </c>
      <c r="BL177" s="27">
        <f t="shared" ref="BL177" si="3542">PRODUCT(AN177*100*1/AN179)</f>
        <v>0</v>
      </c>
      <c r="BM177" s="27">
        <f t="shared" ref="BM177" si="3543">PRODUCT(AO177*100*1/AO179)</f>
        <v>0</v>
      </c>
      <c r="BN177" s="24">
        <f t="shared" ref="BN177" si="3544">PRODUCT(AP177*100*1/AP179)</f>
        <v>0</v>
      </c>
      <c r="BO177" s="40">
        <f t="shared" ref="BO177" si="3545">PRODUCT(AQ177*100*1/AQ179)</f>
        <v>0</v>
      </c>
      <c r="BR177" s="38">
        <v>256</v>
      </c>
      <c r="BS177" s="27">
        <f t="shared" ref="BS177" si="3546">AU163+AU164+AU165+AU166+AU167+AU168+AU169+AU170+AU171+AU172+AU173+AU174+AU175+AU176+AU177</f>
        <v>100</v>
      </c>
      <c r="BT177" s="27">
        <f t="shared" ref="BT177" si="3547">AV163+AV164+AV165+AV166+AV167+AV168+AV169+AV170+AV171+AV172+AV173+AV174+AV175+AV176+AV177</f>
        <v>100</v>
      </c>
      <c r="BU177" s="27">
        <f t="shared" ref="BU177" si="3548">AW163+AW164+AW165+AW166+AW167+AW168+AW169+AW170+AW171+AW172+AW173+AW174+AW175+AW176+AW177</f>
        <v>100</v>
      </c>
      <c r="BV177" s="27">
        <f t="shared" ref="BV177" si="3549">AX163+AX164+AX165+AX166+AX167+AX168+AX169+AX170+AX171+AX172+AX173+AX174+AX175+AX176+AX177</f>
        <v>100</v>
      </c>
      <c r="BW177" s="27">
        <f t="shared" ref="BW177" si="3550">AY163+AY164+AY165+AY166+AY167+AY168+AY169+AY170+AY171+AY172+AY173+AY174+AY175+AY176+AY177</f>
        <v>100</v>
      </c>
      <c r="BX177" s="27">
        <f t="shared" ref="BX177" si="3551">AZ163+AZ164+AZ165+AZ166+AZ167+AZ168+AZ169+AZ170+AZ171+AZ172+AZ173+AZ174+AZ175+AZ176+AZ177</f>
        <v>100</v>
      </c>
      <c r="BY177" s="27">
        <f t="shared" ref="BY177" si="3552">BA163+BA164+BA165+BA166+BA167+BA168+BA169+BA170+BA171+BA172+BA173+BA174+BA175+BA176+BA177</f>
        <v>100</v>
      </c>
      <c r="BZ177" s="40">
        <f t="shared" ref="BZ177" si="3553">BB163+BB164+BB165+BB166+BB167+BB168+BB169+BB170+BB171+BB172+BB173+BB174+BB175+BB176+BB177</f>
        <v>100</v>
      </c>
      <c r="CA177" s="27">
        <f t="shared" ref="CA177" si="3554">BC163+BC164+BC165+BC166+BC167+BC168+BC169+BC170+BC171+BC172+BC173+BC174+BC175+BC176+BC177</f>
        <v>100</v>
      </c>
      <c r="CB177" s="27">
        <f t="shared" ref="CB177" si="3555">BD163+BD164+BD165+BD166+BD167+BD168+BD169+BD170+BD171+BD172+BD173+BD174+BD175+BD176+BD177</f>
        <v>100</v>
      </c>
      <c r="CC177" s="27">
        <f t="shared" ref="CC177" si="3556">BE163+BE164+BE165+BE166+BE167+BE168+BE169+BE170+BE171+BE172+BE173+BE174+BE175+BE176+BE177</f>
        <v>100</v>
      </c>
      <c r="CD177" s="27">
        <f t="shared" ref="CD177" si="3557">BF163+BF164+BF165+BF166+BF167+BF168+BF169+BF170+BF171+BF172+BF173+BF174+BF175+BF176+BF177</f>
        <v>100</v>
      </c>
      <c r="CE177" s="27">
        <f t="shared" ref="CE177" si="3558">BG163+BG164+BG165+BG166+BG167+BG168+BG169+BG170+BG171+BG172+BG173+BG174+BG175+BG176+BG177</f>
        <v>100</v>
      </c>
      <c r="CF177" s="27">
        <f t="shared" ref="CF177" si="3559">BH163+BH164+BH165+BH166+BH167+BH168+BH169+BH170+BH171+BH172+BH173+BH174+BH175+BH176+BH177</f>
        <v>100</v>
      </c>
      <c r="CG177" s="27">
        <f t="shared" ref="CG177" si="3560">BI163+BI164+BI165+BI166+BI167+BI168+BI169+BI170+BI171+BI172+BI173+BI174+BI175+BI176+BI177</f>
        <v>100</v>
      </c>
      <c r="CH177" s="27">
        <f t="shared" ref="CH177" si="3561">BJ163+BJ164+BJ165+BJ166+BJ167+BJ168+BJ169+BJ170+BJ171+BJ172+BJ173+BJ174+BJ175+BJ176+BJ177</f>
        <v>100.00000000000001</v>
      </c>
      <c r="CI177" s="27">
        <f t="shared" ref="CI177" si="3562">BK163+BK164+BK165+BK166+BK167+BK168+BK169+BK170+BK171+BK172+BK173+BK174+BK175+BK176+BK177</f>
        <v>100.00000000000001</v>
      </c>
      <c r="CJ177" s="27">
        <f t="shared" ref="CJ177" si="3563">BL163+BL164+BL165+BL166+BL167+BL168+BL169+BL170+BL171+BL172+BL173+BL174+BL175+BL176+BL177</f>
        <v>100</v>
      </c>
      <c r="CK177" s="27">
        <f t="shared" ref="CK177" si="3564">BM163+BM164+BM165+BM166+BM167+BM168+BM169+BM170+BM171+BM172+BM173+BM174+BM175+BM176+BM177</f>
        <v>100.00000000000001</v>
      </c>
      <c r="CL177" s="24">
        <f t="shared" ref="CL177" si="3565">BN163+BN164+BN165+BN166+BN167+BN168+BN169+BN170+BN171+BN172+BN173+BN174+BN175+BN176+BN177</f>
        <v>100.00000000000001</v>
      </c>
      <c r="CM177" s="40">
        <f t="shared" ref="CM177" si="3566">BO163+BO164+BO165+BO166+BO167+BO168+BO169+BO170+BO171+BO172+BO173+BO174+BO175+BO176+BO177</f>
        <v>100.00000000000001</v>
      </c>
      <c r="CN177" s="7"/>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row>
    <row r="178" spans="2:118" s="38" customFormat="1" x14ac:dyDescent="0.25">
      <c r="B178" s="38" t="s">
        <v>17</v>
      </c>
      <c r="C178" s="2">
        <v>0</v>
      </c>
      <c r="D178" s="2">
        <v>0</v>
      </c>
      <c r="E178" s="2">
        <v>7</v>
      </c>
      <c r="F178" s="2">
        <v>0</v>
      </c>
      <c r="G178" s="2">
        <v>5</v>
      </c>
      <c r="H178" s="2">
        <v>1</v>
      </c>
      <c r="I178" s="2">
        <v>1</v>
      </c>
      <c r="J178" s="2">
        <v>2</v>
      </c>
      <c r="K178" s="4">
        <v>0</v>
      </c>
      <c r="L178" s="3">
        <v>2</v>
      </c>
      <c r="M178" s="3">
        <v>4</v>
      </c>
      <c r="N178" s="3">
        <v>0</v>
      </c>
      <c r="O178" s="3">
        <v>0</v>
      </c>
      <c r="P178" s="3">
        <v>0</v>
      </c>
      <c r="Q178" s="3">
        <v>0</v>
      </c>
      <c r="R178" s="3">
        <v>0</v>
      </c>
      <c r="S178" s="38">
        <v>22</v>
      </c>
      <c r="V178" s="38">
        <v>512</v>
      </c>
      <c r="W178" s="3">
        <f>R163</f>
        <v>0</v>
      </c>
      <c r="X178" s="3">
        <f>R164</f>
        <v>0</v>
      </c>
      <c r="Y178" s="3">
        <f>R165</f>
        <v>0</v>
      </c>
      <c r="Z178" s="3">
        <f>R166</f>
        <v>0</v>
      </c>
      <c r="AA178" s="3">
        <f>R167</f>
        <v>0</v>
      </c>
      <c r="AB178" s="3">
        <f>R168</f>
        <v>0</v>
      </c>
      <c r="AC178" s="3">
        <f>R169</f>
        <v>0</v>
      </c>
      <c r="AD178" s="38">
        <f>R170</f>
        <v>0</v>
      </c>
      <c r="AE178" s="3">
        <f>R171</f>
        <v>0</v>
      </c>
      <c r="AF178" s="3">
        <f>R172</f>
        <v>0</v>
      </c>
      <c r="AG178" s="3">
        <f>R173</f>
        <v>0</v>
      </c>
      <c r="AH178" s="3">
        <f>R174</f>
        <v>0</v>
      </c>
      <c r="AI178" s="3">
        <f>R175</f>
        <v>0</v>
      </c>
      <c r="AJ178" s="3">
        <f>R176</f>
        <v>0</v>
      </c>
      <c r="AK178" s="3">
        <f>R177</f>
        <v>0</v>
      </c>
      <c r="AL178" s="3">
        <f>R178</f>
        <v>0</v>
      </c>
      <c r="AM178" s="3">
        <f>R179</f>
        <v>0</v>
      </c>
      <c r="AN178" s="3">
        <f>R180</f>
        <v>0</v>
      </c>
      <c r="AO178" s="3">
        <f>R181</f>
        <v>0</v>
      </c>
      <c r="AP178" s="38">
        <f>R182</f>
        <v>0</v>
      </c>
      <c r="AQ178" s="42">
        <f>R183</f>
        <v>0</v>
      </c>
      <c r="AT178" s="38">
        <v>512</v>
      </c>
      <c r="AU178" s="27">
        <f t="shared" ref="AU178" si="3567">PRODUCT(W178*100*1/W179)</f>
        <v>0</v>
      </c>
      <c r="AV178" s="27">
        <f t="shared" ref="AV178" si="3568">PRODUCT(X178*100*1/X179)</f>
        <v>0</v>
      </c>
      <c r="AW178" s="27">
        <f t="shared" ref="AW178" si="3569">PRODUCT(Y178*100*1/Y179)</f>
        <v>0</v>
      </c>
      <c r="AX178" s="27">
        <f t="shared" ref="AX178" si="3570">PRODUCT(Z178*100*1/Z179)</f>
        <v>0</v>
      </c>
      <c r="AY178" s="27">
        <f t="shared" ref="AY178" si="3571">PRODUCT(AA178*100*1/AA179)</f>
        <v>0</v>
      </c>
      <c r="AZ178" s="27">
        <f t="shared" ref="AZ178" si="3572">PRODUCT(AB178*100*1/AB179)</f>
        <v>0</v>
      </c>
      <c r="BA178" s="27">
        <f t="shared" ref="BA178" si="3573">PRODUCT(AC178*100*1/AC179)</f>
        <v>0</v>
      </c>
      <c r="BB178" s="40">
        <f t="shared" ref="BB178" si="3574">PRODUCT(AD178*100*1/AD179)</f>
        <v>0</v>
      </c>
      <c r="BC178" s="27">
        <f t="shared" ref="BC178" si="3575">PRODUCT(AE178*100*1/AE179)</f>
        <v>0</v>
      </c>
      <c r="BD178" s="27">
        <f t="shared" ref="BD178" si="3576">PRODUCT(AF178*100*1/AF179)</f>
        <v>0</v>
      </c>
      <c r="BE178" s="27">
        <f t="shared" ref="BE178" si="3577">PRODUCT(AG178*100*1/AG179)</f>
        <v>0</v>
      </c>
      <c r="BF178" s="27">
        <f t="shared" ref="BF178" si="3578">PRODUCT(AH178*100*1/AH179)</f>
        <v>0</v>
      </c>
      <c r="BG178" s="27">
        <f t="shared" ref="BG178" si="3579">PRODUCT(AI178*100*1/AI179)</f>
        <v>0</v>
      </c>
      <c r="BH178" s="27">
        <f t="shared" ref="BH178" si="3580">PRODUCT(AJ178*100*1/AJ179)</f>
        <v>0</v>
      </c>
      <c r="BI178" s="27">
        <f t="shared" ref="BI178" si="3581">PRODUCT(AK178*100*1/AK179)</f>
        <v>0</v>
      </c>
      <c r="BJ178" s="27">
        <f t="shared" ref="BJ178" si="3582">PRODUCT(AL178*100*1/AL179)</f>
        <v>0</v>
      </c>
      <c r="BK178" s="27">
        <f t="shared" ref="BK178" si="3583">PRODUCT(AM178*100*1/AM179)</f>
        <v>0</v>
      </c>
      <c r="BL178" s="27">
        <f t="shared" ref="BL178" si="3584">PRODUCT(AN178*100*1/AN179)</f>
        <v>0</v>
      </c>
      <c r="BM178" s="27">
        <f t="shared" ref="BM178" si="3585">PRODUCT(AO178*100*1/AO179)</f>
        <v>0</v>
      </c>
      <c r="BN178" s="24">
        <f t="shared" ref="BN178" si="3586">PRODUCT(AP178*100*1/AP179)</f>
        <v>0</v>
      </c>
      <c r="BO178" s="40">
        <f t="shared" ref="BO178" si="3587">PRODUCT(AQ178*100*1/AQ179)</f>
        <v>0</v>
      </c>
      <c r="BR178" s="38">
        <v>512</v>
      </c>
      <c r="BS178" s="27">
        <f t="shared" ref="BS178" si="3588">AU163+AU164+AU165+AU166+AU167+AU168+AU169+AU170+AU171+AU172+AU173+AU174+AU175+AU176+AU177+AU178</f>
        <v>100</v>
      </c>
      <c r="BT178" s="27">
        <f t="shared" ref="BT178" si="3589">AV163+AV164+AV165+AV166+AV167+AV168+AV169+AV170+AV171+AV172+AV173+AV174+AV175+AV176+AV177+AV178</f>
        <v>100</v>
      </c>
      <c r="BU178" s="27">
        <f t="shared" ref="BU178" si="3590">AW163+AW164+AW165+AW166+AW167+AW168+AW169+AW170+AW171+AW172+AW173+AW174+AW175+AW176+AW177+AW178</f>
        <v>100</v>
      </c>
      <c r="BV178" s="27">
        <f t="shared" ref="BV178" si="3591">AX163+AX164+AX165+AX166+AX167+AX168+AX169+AX170+AX171+AX172+AX173+AX174+AX175+AX176+AX177+AX178</f>
        <v>100</v>
      </c>
      <c r="BW178" s="27">
        <f t="shared" ref="BW178" si="3592">AY163+AY164+AY165+AY166+AY167+AY168+AY169+AY170+AY171+AY172+AY173+AY174+AY175+AY176+AY177+AY178</f>
        <v>100</v>
      </c>
      <c r="BX178" s="27">
        <f t="shared" ref="BX178" si="3593">AZ163+AZ164+AZ165+AZ166+AZ167+AZ168+AZ169+AZ170+AZ171+AZ172+AZ173+AZ174+AZ175+AZ176+AZ177+AZ178</f>
        <v>100</v>
      </c>
      <c r="BY178" s="27">
        <f t="shared" ref="BY178" si="3594">BA163+BA164+BA165+BA166+BA167+BA168+BA169+BA170+BA171+BA172+BA173+BA174+BA175+BA176+BA177+BA178</f>
        <v>100</v>
      </c>
      <c r="BZ178" s="40">
        <f t="shared" ref="BZ178" si="3595">BB163+BB164+BB165+BB166+BB167+BB168+BB169+BB170+BB171+BB172+BB173+BB174+BB175+BB176+BB177+BB178</f>
        <v>100</v>
      </c>
      <c r="CA178" s="27">
        <f t="shared" ref="CA178" si="3596">BC163+BC164+BC165+BC166+BC167+BC168+BC169+BC170+BC171+BC172+BC173+BC174+BC175+BC176+BC177+BC178</f>
        <v>100</v>
      </c>
      <c r="CB178" s="27">
        <f t="shared" ref="CB178" si="3597">BD163+BD164+BD165+BD166+BD167+BD168+BD169+BD170+BD171+BD172+BD173+BD174+BD175+BD176+BD177+BD178</f>
        <v>100</v>
      </c>
      <c r="CC178" s="27">
        <f t="shared" ref="CC178" si="3598">BE163+BE164+BE165+BE166+BE167+BE168+BE169+BE170+BE171+BE172+BE173+BE174+BE175+BE176+BE177+BE178</f>
        <v>100</v>
      </c>
      <c r="CD178" s="27">
        <f t="shared" ref="CD178" si="3599">BF163+BF164+BF165+BF166+BF167+BF168+BF169+BF170+BF171+BF172+BF173+BF174+BF175+BF176+BF177+BF178</f>
        <v>100</v>
      </c>
      <c r="CE178" s="27">
        <f t="shared" ref="CE178" si="3600">BG163+BG164+BG165+BG166+BG167+BG168+BG169+BG170+BG171+BG172+BG173+BG174+BG175+BG176+BG177+BG178</f>
        <v>100</v>
      </c>
      <c r="CF178" s="27">
        <f t="shared" ref="CF178" si="3601">BH163+BH164+BH165+BH166+BH167+BH168+BH169+BH170+BH171+BH172+BH173+BH174+BH175+BH176+BH177+BH178</f>
        <v>100</v>
      </c>
      <c r="CG178" s="27">
        <f t="shared" ref="CG178" si="3602">BI163+BI164+BI165+BI166+BI167+BI168+BI169+BI170+BI171+BI172+BI173+BI174+BI175+BI176+BI177+BI178</f>
        <v>100</v>
      </c>
      <c r="CH178" s="27">
        <f t="shared" ref="CH178" si="3603">BJ163+BJ164+BJ165+BJ166+BJ167+BJ168+BJ169+BJ170+BJ171+BJ172+BJ173+BJ174+BJ175+BJ176+BJ177+BJ178</f>
        <v>100.00000000000001</v>
      </c>
      <c r="CI178" s="27">
        <f t="shared" ref="CI178" si="3604">BK163+BK164+BK165+BK166+BK167+BK168+BK169+BK170+BK171+BK172+BK173+BK174+BK175+BK176+BK177+BK178</f>
        <v>100.00000000000001</v>
      </c>
      <c r="CJ178" s="27">
        <f t="shared" ref="CJ178" si="3605">BL163+BL164+BL165+BL166+BL167+BL168+BL169+BL170+BL171+BL172+BL173+BL174+BL175+BL176+BL177+BL178</f>
        <v>100</v>
      </c>
      <c r="CK178" s="27">
        <f t="shared" ref="CK178" si="3606">BM163+BM164+BM165+BM166+BM167+BM168+BM169+BM170+BM171+BM172+BM173+BM174+BM175+BM176+BM177+BM178</f>
        <v>100.00000000000001</v>
      </c>
      <c r="CL178" s="24">
        <f t="shared" ref="CL178" si="3607">BN163+BN164+BN165+BN166+BN167+BN168+BN169+BN170+BN171+BN172+BN173+BN174+BN175+BN176+BN177+BN178</f>
        <v>100.00000000000001</v>
      </c>
      <c r="CM178" s="40">
        <f t="shared" ref="CM178" si="3608">BO163+BO164+BO165+BO166+BO167+BO168+BO169+BO170+BO171+BO172+BO173+BO174+BO175+BO176+BO177+BO178</f>
        <v>100.00000000000001</v>
      </c>
      <c r="CN178" s="7"/>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row>
    <row r="179" spans="2:118" s="38" customFormat="1" x14ac:dyDescent="0.25">
      <c r="B179" s="38" t="s">
        <v>18</v>
      </c>
      <c r="C179" s="2">
        <v>0</v>
      </c>
      <c r="D179" s="2">
        <v>2</v>
      </c>
      <c r="E179" s="2">
        <v>15</v>
      </c>
      <c r="F179" s="2">
        <v>4</v>
      </c>
      <c r="G179" s="2">
        <v>0</v>
      </c>
      <c r="H179" s="4">
        <v>0</v>
      </c>
      <c r="I179" s="3">
        <v>0</v>
      </c>
      <c r="J179" s="3">
        <v>0</v>
      </c>
      <c r="K179" s="3">
        <v>1</v>
      </c>
      <c r="L179" s="3">
        <v>0</v>
      </c>
      <c r="M179" s="3">
        <v>0</v>
      </c>
      <c r="N179" s="3">
        <v>0</v>
      </c>
      <c r="O179" s="3">
        <v>0</v>
      </c>
      <c r="P179" s="3">
        <v>0</v>
      </c>
      <c r="Q179" s="3">
        <v>0</v>
      </c>
      <c r="R179" s="3">
        <v>0</v>
      </c>
      <c r="S179" s="38">
        <v>22</v>
      </c>
      <c r="V179" s="38" t="s">
        <v>1</v>
      </c>
      <c r="W179" s="38">
        <f>S163</f>
        <v>22</v>
      </c>
      <c r="X179" s="38">
        <f>S164</f>
        <v>22</v>
      </c>
      <c r="Y179" s="38">
        <f>S165</f>
        <v>22</v>
      </c>
      <c r="Z179" s="38">
        <f>S166</f>
        <v>22</v>
      </c>
      <c r="AA179" s="38">
        <f>S167</f>
        <v>22</v>
      </c>
      <c r="AB179" s="38">
        <f>S168</f>
        <v>22</v>
      </c>
      <c r="AC179" s="38">
        <f>S169</f>
        <v>22</v>
      </c>
      <c r="AD179" s="38">
        <f>S170</f>
        <v>22</v>
      </c>
      <c r="AE179" s="38">
        <f>S171</f>
        <v>22</v>
      </c>
      <c r="AF179" s="38">
        <f>S172</f>
        <v>22</v>
      </c>
      <c r="AG179" s="38">
        <f>S173</f>
        <v>22</v>
      </c>
      <c r="AH179" s="38">
        <f>S174</f>
        <v>22</v>
      </c>
      <c r="AI179" s="38">
        <f>S175</f>
        <v>22</v>
      </c>
      <c r="AJ179" s="38">
        <f>S176</f>
        <v>4</v>
      </c>
      <c r="AK179" s="38">
        <f>S177</f>
        <v>22</v>
      </c>
      <c r="AL179" s="38">
        <f>S178</f>
        <v>22</v>
      </c>
      <c r="AM179" s="38">
        <f>S179</f>
        <v>22</v>
      </c>
      <c r="AN179" s="38">
        <f>S180</f>
        <v>22</v>
      </c>
      <c r="AO179" s="38">
        <f>S181</f>
        <v>22</v>
      </c>
      <c r="AP179" s="38">
        <f>S182</f>
        <v>22</v>
      </c>
      <c r="AQ179" s="38">
        <f>S183</f>
        <v>22</v>
      </c>
      <c r="AT179" s="38" t="s">
        <v>36</v>
      </c>
      <c r="AU179" s="24">
        <f t="shared" ref="AU179:BO179" si="3609">SUM(AU163:AU178)</f>
        <v>100</v>
      </c>
      <c r="AV179" s="24">
        <f t="shared" si="3609"/>
        <v>100</v>
      </c>
      <c r="AW179" s="24">
        <f t="shared" si="3609"/>
        <v>100</v>
      </c>
      <c r="AX179" s="24">
        <f t="shared" si="3609"/>
        <v>100</v>
      </c>
      <c r="AY179" s="24">
        <f t="shared" si="3609"/>
        <v>100</v>
      </c>
      <c r="AZ179" s="24">
        <f t="shared" si="3609"/>
        <v>100</v>
      </c>
      <c r="BA179" s="24">
        <f t="shared" si="3609"/>
        <v>100</v>
      </c>
      <c r="BB179" s="24">
        <f t="shared" si="3609"/>
        <v>100</v>
      </c>
      <c r="BC179" s="24">
        <f t="shared" si="3609"/>
        <v>100</v>
      </c>
      <c r="BD179" s="24">
        <f t="shared" si="3609"/>
        <v>100</v>
      </c>
      <c r="BE179" s="24">
        <f t="shared" si="3609"/>
        <v>100</v>
      </c>
      <c r="BF179" s="24">
        <f t="shared" si="3609"/>
        <v>100</v>
      </c>
      <c r="BG179" s="24">
        <f t="shared" si="3609"/>
        <v>100</v>
      </c>
      <c r="BH179" s="24">
        <f t="shared" si="3609"/>
        <v>100</v>
      </c>
      <c r="BI179" s="24">
        <f t="shared" si="3609"/>
        <v>100</v>
      </c>
      <c r="BJ179" s="24">
        <f t="shared" si="3609"/>
        <v>100.00000000000001</v>
      </c>
      <c r="BK179" s="24">
        <f t="shared" si="3609"/>
        <v>100.00000000000001</v>
      </c>
      <c r="BL179" s="24">
        <f t="shared" si="3609"/>
        <v>100</v>
      </c>
      <c r="BM179" s="24">
        <f t="shared" si="3609"/>
        <v>100.00000000000001</v>
      </c>
      <c r="BN179" s="24">
        <f t="shared" si="3609"/>
        <v>100.00000000000001</v>
      </c>
      <c r="BO179" s="24">
        <f t="shared" si="3609"/>
        <v>100.00000000000001</v>
      </c>
      <c r="BS179" s="24"/>
      <c r="BT179" s="24"/>
      <c r="BU179" s="24"/>
      <c r="BV179" s="24"/>
      <c r="BW179" s="24"/>
      <c r="BX179" s="24"/>
      <c r="BY179" s="24"/>
      <c r="BZ179" s="24"/>
      <c r="CA179" s="24"/>
      <c r="CB179" s="24"/>
      <c r="CC179" s="24"/>
      <c r="CD179" s="24"/>
      <c r="CE179" s="24"/>
      <c r="CF179" s="24"/>
      <c r="CG179" s="24"/>
      <c r="CH179" s="24"/>
      <c r="CI179" s="24"/>
      <c r="CJ179" s="24"/>
      <c r="CK179" s="24"/>
      <c r="CL179" s="24"/>
      <c r="CM179" s="24"/>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row>
    <row r="180" spans="2:118" s="38" customFormat="1" x14ac:dyDescent="0.25">
      <c r="B180" s="38" t="s">
        <v>19</v>
      </c>
      <c r="C180" s="2">
        <v>0</v>
      </c>
      <c r="D180" s="2">
        <v>10</v>
      </c>
      <c r="E180" s="2">
        <v>0</v>
      </c>
      <c r="F180" s="2">
        <v>11</v>
      </c>
      <c r="G180" s="2">
        <v>0</v>
      </c>
      <c r="H180" s="2">
        <v>0</v>
      </c>
      <c r="I180" s="4">
        <v>0</v>
      </c>
      <c r="J180" s="3">
        <v>0</v>
      </c>
      <c r="K180" s="3">
        <v>1</v>
      </c>
      <c r="L180" s="3">
        <v>0</v>
      </c>
      <c r="M180" s="3">
        <v>0</v>
      </c>
      <c r="N180" s="3">
        <v>0</v>
      </c>
      <c r="O180" s="3">
        <v>0</v>
      </c>
      <c r="P180" s="3">
        <v>0</v>
      </c>
      <c r="Q180" s="3">
        <v>0</v>
      </c>
      <c r="R180" s="3">
        <v>0</v>
      </c>
      <c r="S180" s="38">
        <v>22</v>
      </c>
      <c r="AU180" s="24"/>
      <c r="AV180" s="24"/>
      <c r="AW180" s="24"/>
      <c r="AX180" s="24"/>
      <c r="AY180" s="24"/>
      <c r="AZ180" s="24"/>
      <c r="BA180" s="24"/>
      <c r="BB180" s="24"/>
      <c r="BC180" s="24"/>
      <c r="BD180" s="24"/>
      <c r="BE180" s="24"/>
      <c r="BF180" s="24"/>
      <c r="BG180" s="24"/>
      <c r="BH180" s="24"/>
      <c r="BI180" s="24"/>
      <c r="BJ180" s="24"/>
      <c r="BK180" s="24"/>
      <c r="BL180" s="24"/>
      <c r="BM180" s="24"/>
      <c r="BN180" s="24"/>
      <c r="BO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row>
    <row r="181" spans="2:118" s="38" customFormat="1" x14ac:dyDescent="0.25">
      <c r="B181" s="38" t="s">
        <v>20</v>
      </c>
      <c r="C181" s="2">
        <v>0</v>
      </c>
      <c r="D181" s="2">
        <v>0</v>
      </c>
      <c r="E181" s="2">
        <v>0</v>
      </c>
      <c r="F181" s="2">
        <v>3</v>
      </c>
      <c r="G181" s="2">
        <v>16</v>
      </c>
      <c r="H181" s="3">
        <v>2</v>
      </c>
      <c r="I181" s="3">
        <v>0</v>
      </c>
      <c r="J181" s="3">
        <v>0</v>
      </c>
      <c r="K181" s="3">
        <v>0</v>
      </c>
      <c r="L181" s="3">
        <v>1</v>
      </c>
      <c r="M181" s="3">
        <v>0</v>
      </c>
      <c r="N181" s="3">
        <v>0</v>
      </c>
      <c r="O181" s="3">
        <v>0</v>
      </c>
      <c r="P181" s="3">
        <v>0</v>
      </c>
      <c r="Q181" s="3">
        <v>0</v>
      </c>
      <c r="R181" s="3">
        <v>0</v>
      </c>
      <c r="S181" s="38">
        <v>22</v>
      </c>
      <c r="AU181" s="24"/>
      <c r="AV181" s="24"/>
      <c r="AW181" s="24"/>
      <c r="AX181" s="24"/>
      <c r="AY181" s="24"/>
      <c r="AZ181" s="24"/>
      <c r="BA181" s="24"/>
      <c r="BB181" s="24"/>
      <c r="BC181" s="24"/>
      <c r="BD181" s="24"/>
      <c r="BE181" s="24"/>
      <c r="BF181" s="24"/>
      <c r="BG181" s="24"/>
      <c r="BH181" s="24"/>
      <c r="BI181" s="24"/>
      <c r="BJ181" s="24"/>
      <c r="BK181" s="24"/>
      <c r="BL181" s="24"/>
      <c r="BM181" s="24"/>
      <c r="BN181" s="24"/>
      <c r="BO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row>
    <row r="182" spans="2:118" s="38" customFormat="1" x14ac:dyDescent="0.25">
      <c r="B182" s="38" t="s">
        <v>21</v>
      </c>
      <c r="C182" s="38">
        <v>0</v>
      </c>
      <c r="D182" s="38">
        <v>0</v>
      </c>
      <c r="E182" s="38">
        <v>0</v>
      </c>
      <c r="F182" s="38">
        <v>0</v>
      </c>
      <c r="G182" s="38">
        <v>0</v>
      </c>
      <c r="H182" s="38">
        <v>0</v>
      </c>
      <c r="I182" s="38">
        <v>2</v>
      </c>
      <c r="J182" s="38">
        <v>11</v>
      </c>
      <c r="K182" s="38">
        <v>6</v>
      </c>
      <c r="L182" s="38">
        <v>1</v>
      </c>
      <c r="M182" s="38">
        <v>2</v>
      </c>
      <c r="N182" s="38">
        <v>0</v>
      </c>
      <c r="O182" s="38">
        <v>0</v>
      </c>
      <c r="P182" s="38">
        <v>0</v>
      </c>
      <c r="Q182" s="38">
        <v>0</v>
      </c>
      <c r="R182" s="38">
        <v>0</v>
      </c>
      <c r="S182" s="38">
        <v>22</v>
      </c>
      <c r="AU182" s="24"/>
      <c r="AV182" s="24"/>
      <c r="AW182" s="24"/>
      <c r="AX182" s="24"/>
      <c r="AY182" s="24"/>
      <c r="AZ182" s="24"/>
      <c r="BA182" s="24"/>
      <c r="BB182" s="24"/>
      <c r="BC182" s="24"/>
      <c r="BD182" s="24"/>
      <c r="BE182" s="24"/>
      <c r="BF182" s="24"/>
      <c r="BG182" s="24"/>
      <c r="BH182" s="24"/>
      <c r="BI182" s="24"/>
      <c r="BJ182" s="24"/>
      <c r="BK182" s="24"/>
      <c r="BL182" s="24"/>
      <c r="BM182" s="24"/>
      <c r="BN182" s="24"/>
      <c r="BO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row>
    <row r="183" spans="2:118" s="38" customFormat="1" x14ac:dyDescent="0.25">
      <c r="B183" s="38" t="s">
        <v>22</v>
      </c>
      <c r="C183" s="38">
        <v>0</v>
      </c>
      <c r="D183" s="38">
        <v>0</v>
      </c>
      <c r="E183" s="38">
        <v>0</v>
      </c>
      <c r="F183" s="38">
        <v>0</v>
      </c>
      <c r="G183" s="38">
        <v>15</v>
      </c>
      <c r="H183" s="38">
        <v>6</v>
      </c>
      <c r="I183" s="38">
        <v>1</v>
      </c>
      <c r="J183" s="38">
        <v>0</v>
      </c>
      <c r="K183" s="38">
        <v>0</v>
      </c>
      <c r="L183" s="38">
        <v>0</v>
      </c>
      <c r="M183" s="38">
        <v>0</v>
      </c>
      <c r="N183" s="38">
        <v>0</v>
      </c>
      <c r="O183" s="38">
        <v>0</v>
      </c>
      <c r="P183" s="38">
        <v>0</v>
      </c>
      <c r="Q183" s="38">
        <v>0</v>
      </c>
      <c r="R183" s="38">
        <v>0</v>
      </c>
      <c r="S183" s="38">
        <v>22</v>
      </c>
      <c r="AU183" s="24"/>
      <c r="AV183" s="24"/>
      <c r="AW183" s="24"/>
      <c r="AX183" s="24"/>
      <c r="AY183" s="24"/>
      <c r="AZ183" s="24"/>
      <c r="BA183" s="24"/>
      <c r="BB183" s="24"/>
      <c r="BC183" s="24"/>
      <c r="BD183" s="24"/>
      <c r="BE183" s="24"/>
      <c r="BF183" s="24"/>
      <c r="BG183" s="24"/>
      <c r="BH183" s="24"/>
      <c r="BI183" s="24"/>
      <c r="BJ183" s="24"/>
      <c r="BK183" s="24"/>
      <c r="BL183" s="24"/>
      <c r="BM183" s="24"/>
      <c r="BN183" s="24"/>
      <c r="BO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row>
    <row r="184" spans="2:118" s="38" customFormat="1" x14ac:dyDescent="0.25">
      <c r="B184" s="38" t="s">
        <v>73</v>
      </c>
      <c r="C184" s="38">
        <v>0</v>
      </c>
      <c r="D184" s="38">
        <v>0</v>
      </c>
      <c r="E184" s="38">
        <v>0</v>
      </c>
      <c r="F184" s="38">
        <v>0</v>
      </c>
      <c r="G184" s="38">
        <v>0</v>
      </c>
      <c r="H184" s="38">
        <v>0</v>
      </c>
      <c r="I184" s="38">
        <v>0</v>
      </c>
      <c r="J184" s="38">
        <v>0</v>
      </c>
      <c r="K184" s="38">
        <v>4</v>
      </c>
      <c r="L184" s="38">
        <v>10</v>
      </c>
      <c r="M184" s="38">
        <v>8</v>
      </c>
      <c r="N184" s="38">
        <v>0</v>
      </c>
      <c r="O184" s="38">
        <v>0</v>
      </c>
      <c r="P184" s="38">
        <v>0</v>
      </c>
      <c r="Q184" s="38">
        <v>0</v>
      </c>
      <c r="R184" s="38">
        <v>0</v>
      </c>
      <c r="S184" s="38">
        <v>22</v>
      </c>
      <c r="AU184" s="24"/>
      <c r="AV184" s="24"/>
      <c r="AW184" s="24"/>
      <c r="AX184" s="24"/>
      <c r="AY184" s="24"/>
      <c r="AZ184" s="24"/>
      <c r="BA184" s="24"/>
      <c r="BB184" s="24"/>
      <c r="BC184" s="24"/>
      <c r="BD184" s="24"/>
      <c r="BE184" s="24"/>
      <c r="BF184" s="24"/>
      <c r="BG184" s="24"/>
      <c r="BH184" s="24"/>
      <c r="BI184" s="24"/>
      <c r="BJ184" s="24"/>
      <c r="BK184" s="24"/>
      <c r="BL184" s="24"/>
      <c r="BM184" s="24"/>
      <c r="BN184" s="24"/>
      <c r="BO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Q184" s="9"/>
      <c r="CR184" s="9"/>
      <c r="CS184" s="9"/>
      <c r="CT184" s="9"/>
      <c r="CU184" s="9"/>
      <c r="CV184" s="9"/>
      <c r="CW184" s="9"/>
      <c r="CX184" s="9"/>
      <c r="CY184" s="9"/>
      <c r="CZ184" s="9"/>
      <c r="DA184" s="9"/>
      <c r="DB184" s="9"/>
      <c r="DC184" s="9"/>
      <c r="DD184" s="9"/>
      <c r="DE184" s="9"/>
      <c r="DF184" s="9"/>
      <c r="DG184" s="9"/>
      <c r="DH184" s="9"/>
      <c r="DI184" s="9"/>
      <c r="DJ184" s="9"/>
      <c r="DK184" s="9"/>
      <c r="DL184" s="9"/>
      <c r="DM184" s="9"/>
      <c r="DN184" s="9"/>
    </row>
    <row r="185" spans="2:118" s="38" customFormat="1" x14ac:dyDescent="0.25">
      <c r="B185" s="38" t="s">
        <v>78</v>
      </c>
      <c r="C185" s="38">
        <v>0</v>
      </c>
      <c r="D185" s="38">
        <v>0</v>
      </c>
      <c r="E185" s="38">
        <v>0</v>
      </c>
      <c r="F185" s="38">
        <v>0</v>
      </c>
      <c r="G185" s="38">
        <v>0</v>
      </c>
      <c r="H185" s="38">
        <v>2</v>
      </c>
      <c r="I185" s="38">
        <v>0</v>
      </c>
      <c r="J185" s="38">
        <v>0</v>
      </c>
      <c r="K185" s="38">
        <v>0</v>
      </c>
      <c r="L185" s="38">
        <v>11</v>
      </c>
      <c r="M185" s="38">
        <v>7</v>
      </c>
      <c r="N185" s="38">
        <v>0</v>
      </c>
      <c r="O185" s="38">
        <v>0</v>
      </c>
      <c r="P185" s="38">
        <v>0</v>
      </c>
      <c r="Q185" s="38">
        <v>0</v>
      </c>
      <c r="R185" s="38">
        <v>0</v>
      </c>
      <c r="S185" s="38">
        <v>20</v>
      </c>
      <c r="AU185" s="24"/>
      <c r="AV185" s="24"/>
      <c r="AW185" s="24"/>
      <c r="AX185" s="24"/>
      <c r="AY185" s="24"/>
      <c r="AZ185" s="24"/>
      <c r="BA185" s="24"/>
      <c r="BB185" s="24"/>
      <c r="BC185" s="24"/>
      <c r="BD185" s="24"/>
      <c r="BE185" s="24"/>
      <c r="BF185" s="24"/>
      <c r="BG185" s="24"/>
      <c r="BH185" s="24"/>
      <c r="BI185" s="24"/>
      <c r="BJ185" s="24"/>
      <c r="BK185" s="24"/>
      <c r="BL185" s="24"/>
      <c r="BM185" s="24"/>
      <c r="BN185" s="24"/>
      <c r="BO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Q185" s="9"/>
      <c r="CR185" s="9"/>
      <c r="CS185" s="9"/>
      <c r="CT185" s="9"/>
      <c r="CU185" s="9"/>
      <c r="CV185" s="9"/>
      <c r="CW185" s="9"/>
      <c r="CX185" s="9"/>
      <c r="CY185" s="9"/>
      <c r="CZ185" s="9"/>
      <c r="DA185" s="9"/>
      <c r="DB185" s="9"/>
      <c r="DC185" s="9"/>
      <c r="DD185" s="9"/>
      <c r="DE185" s="9"/>
      <c r="DF185" s="9"/>
      <c r="DG185" s="9"/>
      <c r="DH185" s="9"/>
      <c r="DI185" s="9"/>
      <c r="DJ185" s="9"/>
      <c r="DK185" s="9"/>
      <c r="DL185" s="9"/>
      <c r="DM185" s="9"/>
      <c r="DN185" s="9"/>
    </row>
    <row r="186" spans="2:118" s="38" customFormat="1" x14ac:dyDescent="0.25">
      <c r="B186" s="38" t="s">
        <v>79</v>
      </c>
      <c r="C186" s="38">
        <v>0</v>
      </c>
      <c r="D186" s="38">
        <v>0</v>
      </c>
      <c r="E186" s="38">
        <v>0</v>
      </c>
      <c r="F186" s="38">
        <v>18</v>
      </c>
      <c r="G186" s="38">
        <v>0</v>
      </c>
      <c r="H186" s="38">
        <v>2</v>
      </c>
      <c r="I186" s="38">
        <v>0</v>
      </c>
      <c r="J186" s="38">
        <v>0</v>
      </c>
      <c r="K186" s="38">
        <v>0</v>
      </c>
      <c r="L186" s="38">
        <v>0</v>
      </c>
      <c r="M186" s="38">
        <v>0</v>
      </c>
      <c r="N186" s="38">
        <v>1</v>
      </c>
      <c r="O186" s="38">
        <v>0</v>
      </c>
      <c r="P186" s="38">
        <v>0</v>
      </c>
      <c r="Q186" s="38">
        <v>0</v>
      </c>
      <c r="R186" s="38">
        <v>0</v>
      </c>
      <c r="S186" s="38">
        <v>21</v>
      </c>
    </row>
    <row r="187" spans="2:118" s="38" customFormat="1" x14ac:dyDescent="0.25"/>
    <row r="188" spans="2:118" s="38" customFormat="1" x14ac:dyDescent="0.25"/>
    <row r="189" spans="2:118" s="38" customFormat="1" x14ac:dyDescent="0.25"/>
    <row r="190" spans="2:118" s="38" customFormat="1" x14ac:dyDescent="0.25"/>
    <row r="191" spans="2:118" s="38" customFormat="1" x14ac:dyDescent="0.25"/>
    <row r="192" spans="2:118" s="38" customFormat="1" x14ac:dyDescent="0.25"/>
    <row r="193" s="38" customFormat="1" x14ac:dyDescent="0.25"/>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31"/>
  <sheetViews>
    <sheetView tabSelected="1" topLeftCell="AI1" zoomScale="75" zoomScaleNormal="75" workbookViewId="0">
      <selection activeCell="DF39" sqref="DF39"/>
    </sheetView>
  </sheetViews>
  <sheetFormatPr baseColWidth="10" defaultRowHeight="15" x14ac:dyDescent="0.25"/>
  <cols>
    <col min="2" max="2" width="14.42578125" customWidth="1"/>
    <col min="3" max="18" width="8.28515625" customWidth="1"/>
    <col min="23" max="43" width="8.28515625" customWidth="1"/>
    <col min="44" max="44" width="8.28515625" style="1" customWidth="1"/>
    <col min="48" max="68" width="8.28515625" customWidth="1"/>
    <col min="72" max="91" width="8.28515625" customWidth="1"/>
    <col min="95" max="95" width="9" bestFit="1" customWidth="1"/>
    <col min="96" max="96" width="10" customWidth="1"/>
    <col min="97" max="115" width="9" bestFit="1" customWidth="1"/>
  </cols>
  <sheetData>
    <row r="1" spans="1:120" s="1" customFormat="1" x14ac:dyDescent="0.25"/>
    <row r="3" spans="1:120" s="1" customFormat="1" x14ac:dyDescent="0.25">
      <c r="A3" s="1" t="s">
        <v>33</v>
      </c>
      <c r="V3" s="1" t="str">
        <f>A3</f>
        <v>Pseudomonas aeruginosa</v>
      </c>
      <c r="AU3" s="1" t="str">
        <f>A3</f>
        <v>Pseudomonas aeruginosa</v>
      </c>
      <c r="AV3" s="24"/>
      <c r="AW3" s="24"/>
      <c r="AX3" s="24"/>
      <c r="AY3" s="24"/>
      <c r="AZ3" s="24"/>
      <c r="BA3" s="24"/>
      <c r="BB3" s="24"/>
      <c r="BC3" s="24"/>
      <c r="BD3" s="24"/>
      <c r="BE3" s="24"/>
      <c r="BF3" s="24"/>
      <c r="BG3" s="24"/>
      <c r="BH3" s="24"/>
      <c r="BI3" s="24"/>
      <c r="BJ3" s="24"/>
      <c r="BK3" s="24"/>
      <c r="BL3" s="24"/>
      <c r="BM3" s="24"/>
      <c r="BN3" s="24"/>
      <c r="BO3" s="24"/>
      <c r="BP3" s="24"/>
      <c r="BS3" s="24"/>
      <c r="BT3" s="24" t="str">
        <f>A3</f>
        <v>Pseudomonas aeruginosa</v>
      </c>
      <c r="BU3" s="24"/>
      <c r="BV3" s="24"/>
      <c r="BW3" s="24"/>
      <c r="BX3" s="24"/>
      <c r="BY3" s="24"/>
      <c r="BZ3" s="24"/>
      <c r="CA3" s="24"/>
      <c r="CB3" s="24"/>
      <c r="CC3" s="24"/>
      <c r="CD3" s="24"/>
      <c r="CE3" s="24"/>
      <c r="CF3" s="24"/>
      <c r="CG3" s="24"/>
      <c r="CH3" s="24"/>
      <c r="CI3" s="24"/>
      <c r="CJ3" s="24"/>
      <c r="CK3" s="24"/>
      <c r="CL3" s="24"/>
      <c r="CM3" s="24"/>
      <c r="CQ3" s="14"/>
      <c r="CR3" s="14"/>
      <c r="CS3" s="14"/>
      <c r="CT3" s="14"/>
      <c r="CU3" s="14"/>
      <c r="CV3" s="14"/>
      <c r="CW3" s="14"/>
      <c r="CX3" s="14"/>
      <c r="CY3" s="14"/>
      <c r="CZ3" s="14"/>
      <c r="DA3" s="14"/>
      <c r="DB3" s="14"/>
      <c r="DC3" s="14"/>
      <c r="DD3" s="14"/>
      <c r="DE3" s="14"/>
      <c r="DF3" s="14"/>
      <c r="DG3" s="14"/>
      <c r="DH3" s="14"/>
      <c r="DI3" s="14"/>
      <c r="DJ3" s="14"/>
      <c r="DK3" s="14"/>
      <c r="DL3" s="9"/>
      <c r="DM3" s="9"/>
    </row>
    <row r="4" spans="1:120"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Piperacillin</v>
      </c>
      <c r="Z4" s="1" t="str">
        <f>B8</f>
        <v>Piperacillin/ Tazobactam</v>
      </c>
      <c r="AA4" s="1" t="str">
        <f>B9</f>
        <v>Aztreonam</v>
      </c>
      <c r="AB4" s="1" t="str">
        <f>B10</f>
        <v>Cefotaxim</v>
      </c>
      <c r="AC4" s="1" t="str">
        <f>B11</f>
        <v>Ceftazidim</v>
      </c>
      <c r="AD4" s="1" t="str">
        <f>B12</f>
        <v>Cefuroxim</v>
      </c>
      <c r="AE4" s="1" t="str">
        <f>B13</f>
        <v>Imipenem</v>
      </c>
      <c r="AF4" s="1" t="str">
        <f>B14</f>
        <v>Meropenem</v>
      </c>
      <c r="AG4" s="1" t="str">
        <f>B15</f>
        <v>Colistin</v>
      </c>
      <c r="AH4" s="1" t="str">
        <f>B16</f>
        <v>Amikacin</v>
      </c>
      <c r="AI4" s="1" t="str">
        <f>B17</f>
        <v>Gentamicin</v>
      </c>
      <c r="AJ4" s="1" t="str">
        <f>B18</f>
        <v>Tobramycin</v>
      </c>
      <c r="AK4" s="1" t="str">
        <f>B19</f>
        <v>Fosfomycin</v>
      </c>
      <c r="AL4" s="1" t="str">
        <f>B20</f>
        <v>Cotrimoxazol</v>
      </c>
      <c r="AM4" s="1" t="str">
        <f>B21</f>
        <v>Ciprofloxacin</v>
      </c>
      <c r="AN4" s="1" t="str">
        <f>B22</f>
        <v>Levofloxacin</v>
      </c>
      <c r="AO4" s="1" t="str">
        <f>B23</f>
        <v>Moxifloxacin</v>
      </c>
      <c r="AP4" s="1" t="str">
        <f>B24</f>
        <v>Doxycyclin</v>
      </c>
      <c r="AQ4" s="1" t="str">
        <f>B25</f>
        <v>Tigecyclin</v>
      </c>
      <c r="AR4" s="1" t="s">
        <v>75</v>
      </c>
      <c r="AV4" s="24" t="str">
        <f t="shared" ref="AV4:BP4" si="0">W4</f>
        <v>Ampicillin</v>
      </c>
      <c r="AW4" s="24" t="str">
        <f t="shared" si="0"/>
        <v>Ampicillin/ Sulbactam</v>
      </c>
      <c r="AX4" s="24" t="str">
        <f t="shared" si="0"/>
        <v>Piperacillin</v>
      </c>
      <c r="AY4" s="24" t="str">
        <f t="shared" si="0"/>
        <v>Piperacillin/ Tazobactam</v>
      </c>
      <c r="AZ4" s="24" t="str">
        <f t="shared" si="0"/>
        <v>Aztreonam</v>
      </c>
      <c r="BA4" s="24" t="str">
        <f t="shared" si="0"/>
        <v>Cefotaxim</v>
      </c>
      <c r="BB4" s="24" t="str">
        <f t="shared" si="0"/>
        <v>Ceftazidim</v>
      </c>
      <c r="BC4" s="24" t="str">
        <f t="shared" si="0"/>
        <v>Cefuroxim</v>
      </c>
      <c r="BD4" s="24" t="str">
        <f t="shared" si="0"/>
        <v>Imipenem</v>
      </c>
      <c r="BE4" s="24" t="str">
        <f t="shared" si="0"/>
        <v>Meropenem</v>
      </c>
      <c r="BF4" s="24" t="str">
        <f t="shared" si="0"/>
        <v>Colistin</v>
      </c>
      <c r="BG4" s="24" t="str">
        <f t="shared" si="0"/>
        <v>Amikacin</v>
      </c>
      <c r="BH4" s="24" t="str">
        <f t="shared" si="0"/>
        <v>Gentamicin</v>
      </c>
      <c r="BI4" s="24" t="str">
        <f t="shared" si="0"/>
        <v>Tobramycin</v>
      </c>
      <c r="BJ4" s="24" t="str">
        <f t="shared" si="0"/>
        <v>Fosfomycin</v>
      </c>
      <c r="BK4" s="24" t="str">
        <f t="shared" si="0"/>
        <v>Cotrimoxazol</v>
      </c>
      <c r="BL4" s="24" t="str">
        <f t="shared" si="0"/>
        <v>Ciprofloxacin</v>
      </c>
      <c r="BM4" s="24" t="str">
        <f t="shared" si="0"/>
        <v>Levofloxacin</v>
      </c>
      <c r="BN4" s="24" t="str">
        <f t="shared" si="0"/>
        <v>Moxifloxacin</v>
      </c>
      <c r="BO4" s="24" t="str">
        <f t="shared" si="0"/>
        <v>Doxycyclin</v>
      </c>
      <c r="BP4" s="24" t="str">
        <f t="shared" si="0"/>
        <v>Tigecyclin</v>
      </c>
      <c r="BQ4" s="1" t="s">
        <v>75</v>
      </c>
      <c r="BT4" s="1" t="s">
        <v>0</v>
      </c>
      <c r="BU4" s="24" t="str">
        <f t="shared" ref="BU4:CP4" si="1">W4</f>
        <v>Ampicillin</v>
      </c>
      <c r="BV4" s="24" t="str">
        <f t="shared" si="1"/>
        <v>Ampicillin/ Sulbactam</v>
      </c>
      <c r="BW4" s="24" t="str">
        <f t="shared" si="1"/>
        <v>Piperacillin</v>
      </c>
      <c r="BX4" s="24" t="str">
        <f t="shared" si="1"/>
        <v>Piperacillin/ Tazobactam</v>
      </c>
      <c r="BY4" s="24" t="str">
        <f t="shared" si="1"/>
        <v>Aztreonam</v>
      </c>
      <c r="BZ4" s="24" t="str">
        <f t="shared" si="1"/>
        <v>Cefotaxim</v>
      </c>
      <c r="CA4" s="24" t="str">
        <f t="shared" si="1"/>
        <v>Ceftazidim</v>
      </c>
      <c r="CB4" s="24" t="str">
        <f t="shared" si="1"/>
        <v>Cefuroxim</v>
      </c>
      <c r="CC4" s="24" t="str">
        <f t="shared" si="1"/>
        <v>Imipenem</v>
      </c>
      <c r="CD4" s="24" t="str">
        <f t="shared" si="1"/>
        <v>Meropenem</v>
      </c>
      <c r="CE4" s="24" t="str">
        <f t="shared" si="1"/>
        <v>Colistin</v>
      </c>
      <c r="CF4" s="24" t="str">
        <f t="shared" si="1"/>
        <v>Amikacin</v>
      </c>
      <c r="CG4" s="24" t="str">
        <f t="shared" si="1"/>
        <v>Gentamicin</v>
      </c>
      <c r="CH4" s="24" t="str">
        <f t="shared" si="1"/>
        <v>Tobramycin</v>
      </c>
      <c r="CI4" s="24" t="str">
        <f t="shared" si="1"/>
        <v>Fosfomycin</v>
      </c>
      <c r="CJ4" s="24" t="str">
        <f t="shared" si="1"/>
        <v>Cotrimoxazol</v>
      </c>
      <c r="CK4" s="24" t="str">
        <f t="shared" si="1"/>
        <v>Ciprofloxacin</v>
      </c>
      <c r="CL4" s="24" t="str">
        <f t="shared" si="1"/>
        <v>Levofloxacin</v>
      </c>
      <c r="CM4" s="24" t="str">
        <f t="shared" si="1"/>
        <v>Moxifloxacin</v>
      </c>
      <c r="CN4" s="24" t="str">
        <f t="shared" si="1"/>
        <v>Doxycyclin</v>
      </c>
      <c r="CO4" s="24" t="str">
        <f t="shared" si="1"/>
        <v>Tigecyclin</v>
      </c>
      <c r="CP4" s="24" t="str">
        <f t="shared" si="1"/>
        <v>Caz/Avi</v>
      </c>
      <c r="CT4" s="10"/>
      <c r="CU4" s="11" t="s">
        <v>37</v>
      </c>
      <c r="CV4" s="11" t="s">
        <v>42</v>
      </c>
      <c r="CW4" s="11" t="s">
        <v>43</v>
      </c>
      <c r="CX4" s="11" t="s">
        <v>44</v>
      </c>
      <c r="CY4" s="11" t="s">
        <v>45</v>
      </c>
      <c r="CZ4" s="11" t="s">
        <v>46</v>
      </c>
      <c r="DA4" s="11" t="s">
        <v>47</v>
      </c>
      <c r="DB4" s="11" t="s">
        <v>60</v>
      </c>
      <c r="DC4" s="11" t="s">
        <v>48</v>
      </c>
      <c r="DD4" s="11" t="s">
        <v>49</v>
      </c>
      <c r="DE4" s="11" t="s">
        <v>50</v>
      </c>
      <c r="DF4" s="11" t="s">
        <v>51</v>
      </c>
      <c r="DG4" s="11" t="s">
        <v>52</v>
      </c>
      <c r="DH4" s="11" t="s">
        <v>53</v>
      </c>
      <c r="DI4" s="11" t="s">
        <v>54</v>
      </c>
      <c r="DJ4" s="11" t="s">
        <v>55</v>
      </c>
      <c r="DK4" s="11" t="s">
        <v>56</v>
      </c>
      <c r="DL4" s="11" t="s">
        <v>57</v>
      </c>
      <c r="DM4" s="11" t="s">
        <v>58</v>
      </c>
      <c r="DN4" s="11" t="s">
        <v>59</v>
      </c>
      <c r="DO4" s="11" t="s">
        <v>61</v>
      </c>
      <c r="DP4" s="11" t="s">
        <v>75</v>
      </c>
    </row>
    <row r="5" spans="1:120" s="1" customFormat="1" ht="18.75" x14ac:dyDescent="0.25">
      <c r="B5" s="1" t="s">
        <v>2</v>
      </c>
      <c r="C5" s="38">
        <v>0</v>
      </c>
      <c r="D5" s="38">
        <v>0</v>
      </c>
      <c r="E5" s="38">
        <v>0</v>
      </c>
      <c r="F5" s="38">
        <v>0</v>
      </c>
      <c r="G5" s="38">
        <v>0</v>
      </c>
      <c r="H5" s="38">
        <v>0</v>
      </c>
      <c r="I5" s="38">
        <v>0</v>
      </c>
      <c r="J5" s="38">
        <v>0</v>
      </c>
      <c r="K5" s="38">
        <v>1</v>
      </c>
      <c r="L5" s="38">
        <v>0</v>
      </c>
      <c r="M5" s="38">
        <v>2</v>
      </c>
      <c r="N5" s="38">
        <v>1</v>
      </c>
      <c r="O5" s="38">
        <v>42</v>
      </c>
      <c r="P5" s="38">
        <v>0</v>
      </c>
      <c r="Q5" s="38">
        <v>0</v>
      </c>
      <c r="R5" s="38">
        <v>0</v>
      </c>
      <c r="S5" s="1">
        <v>46</v>
      </c>
      <c r="V5" s="1">
        <v>1.5625E-2</v>
      </c>
      <c r="W5" s="1">
        <f>C5</f>
        <v>0</v>
      </c>
      <c r="X5" s="1">
        <f>C6</f>
        <v>0</v>
      </c>
      <c r="Y5" s="4">
        <f>C7</f>
        <v>0</v>
      </c>
      <c r="Z5" s="4">
        <f>C8</f>
        <v>0</v>
      </c>
      <c r="AA5" s="4">
        <f>C9</f>
        <v>0</v>
      </c>
      <c r="AB5" s="1">
        <f>C10</f>
        <v>0</v>
      </c>
      <c r="AC5" s="4">
        <f>C11</f>
        <v>0</v>
      </c>
      <c r="AD5" s="1">
        <f>C12</f>
        <v>0</v>
      </c>
      <c r="AE5" s="4">
        <f>C13</f>
        <v>0</v>
      </c>
      <c r="AF5" s="2">
        <f>C14</f>
        <v>0</v>
      </c>
      <c r="AG5" s="2">
        <f>C15</f>
        <v>0</v>
      </c>
      <c r="AH5" s="2">
        <f>C16</f>
        <v>0</v>
      </c>
      <c r="AI5" s="38">
        <f>C17</f>
        <v>0</v>
      </c>
      <c r="AJ5" s="2">
        <f>C18</f>
        <v>0</v>
      </c>
      <c r="AK5" s="1">
        <f>C19</f>
        <v>0</v>
      </c>
      <c r="AL5" s="1">
        <f>C20</f>
        <v>0</v>
      </c>
      <c r="AM5" s="4">
        <f>C21</f>
        <v>0</v>
      </c>
      <c r="AN5" s="4">
        <f>C22</f>
        <v>0</v>
      </c>
      <c r="AO5" s="1">
        <f>C23</f>
        <v>0</v>
      </c>
      <c r="AP5" s="1">
        <f>C24</f>
        <v>0</v>
      </c>
      <c r="AQ5" s="1">
        <f>C25</f>
        <v>0</v>
      </c>
      <c r="AR5" s="2">
        <f>C26</f>
        <v>0</v>
      </c>
      <c r="AU5" s="1">
        <v>1.4999999999999999E-2</v>
      </c>
      <c r="AV5" s="24">
        <f t="shared" ref="AV5:BQ5" si="2">PRODUCT(W5*100*1/W21)</f>
        <v>0</v>
      </c>
      <c r="AW5" s="24">
        <f t="shared" si="2"/>
        <v>0</v>
      </c>
      <c r="AX5" s="26">
        <f t="shared" si="2"/>
        <v>0</v>
      </c>
      <c r="AY5" s="26">
        <f t="shared" si="2"/>
        <v>0</v>
      </c>
      <c r="AZ5" s="26">
        <f t="shared" si="2"/>
        <v>0</v>
      </c>
      <c r="BA5" s="24">
        <f t="shared" si="2"/>
        <v>0</v>
      </c>
      <c r="BB5" s="26">
        <f t="shared" si="2"/>
        <v>0</v>
      </c>
      <c r="BC5" s="24">
        <f t="shared" si="2"/>
        <v>0</v>
      </c>
      <c r="BD5" s="26">
        <f t="shared" si="2"/>
        <v>0</v>
      </c>
      <c r="BE5" s="25">
        <f t="shared" si="2"/>
        <v>0</v>
      </c>
      <c r="BF5" s="25">
        <f t="shared" si="2"/>
        <v>0</v>
      </c>
      <c r="BG5" s="25">
        <f t="shared" si="2"/>
        <v>0</v>
      </c>
      <c r="BH5" s="39">
        <f t="shared" si="2"/>
        <v>0</v>
      </c>
      <c r="BI5" s="25">
        <f t="shared" si="2"/>
        <v>0</v>
      </c>
      <c r="BJ5" s="24">
        <f t="shared" si="2"/>
        <v>0</v>
      </c>
      <c r="BK5" s="24">
        <f t="shared" si="2"/>
        <v>0</v>
      </c>
      <c r="BL5" s="26">
        <f t="shared" si="2"/>
        <v>0</v>
      </c>
      <c r="BM5" s="26">
        <f t="shared" si="2"/>
        <v>0</v>
      </c>
      <c r="BN5" s="24">
        <f t="shared" si="2"/>
        <v>0</v>
      </c>
      <c r="BO5" s="24">
        <f t="shared" si="2"/>
        <v>0</v>
      </c>
      <c r="BP5" s="24">
        <f t="shared" si="2"/>
        <v>0</v>
      </c>
      <c r="BQ5" s="25">
        <f t="shared" si="2"/>
        <v>0</v>
      </c>
      <c r="BT5" s="1">
        <v>1.4999999999999999E-2</v>
      </c>
      <c r="BU5" s="24">
        <f t="shared" ref="BU5:CP5" si="3">AV5</f>
        <v>0</v>
      </c>
      <c r="BV5" s="24">
        <f t="shared" si="3"/>
        <v>0</v>
      </c>
      <c r="BW5" s="26">
        <f t="shared" si="3"/>
        <v>0</v>
      </c>
      <c r="BX5" s="26">
        <f t="shared" si="3"/>
        <v>0</v>
      </c>
      <c r="BY5" s="26">
        <f t="shared" si="3"/>
        <v>0</v>
      </c>
      <c r="BZ5" s="24">
        <f t="shared" si="3"/>
        <v>0</v>
      </c>
      <c r="CA5" s="26">
        <f t="shared" si="3"/>
        <v>0</v>
      </c>
      <c r="CB5" s="24">
        <f t="shared" si="3"/>
        <v>0</v>
      </c>
      <c r="CC5" s="26">
        <f t="shared" si="3"/>
        <v>0</v>
      </c>
      <c r="CD5" s="25">
        <f t="shared" si="3"/>
        <v>0</v>
      </c>
      <c r="CE5" s="25">
        <f t="shared" si="3"/>
        <v>0</v>
      </c>
      <c r="CF5" s="25">
        <f t="shared" si="3"/>
        <v>0</v>
      </c>
      <c r="CG5" s="39">
        <f t="shared" si="3"/>
        <v>0</v>
      </c>
      <c r="CH5" s="25">
        <f t="shared" si="3"/>
        <v>0</v>
      </c>
      <c r="CI5" s="24">
        <f t="shared" si="3"/>
        <v>0</v>
      </c>
      <c r="CJ5" s="24">
        <f t="shared" si="3"/>
        <v>0</v>
      </c>
      <c r="CK5" s="26">
        <f t="shared" si="3"/>
        <v>0</v>
      </c>
      <c r="CL5" s="26">
        <f t="shared" si="3"/>
        <v>0</v>
      </c>
      <c r="CM5" s="24">
        <f t="shared" si="3"/>
        <v>0</v>
      </c>
      <c r="CN5" s="24">
        <f t="shared" si="3"/>
        <v>0</v>
      </c>
      <c r="CO5" s="24">
        <f t="shared" si="3"/>
        <v>0</v>
      </c>
      <c r="CP5" s="25">
        <f t="shared" si="3"/>
        <v>0</v>
      </c>
      <c r="CT5" s="11" t="s">
        <v>38</v>
      </c>
      <c r="CU5" s="15">
        <f>S5</f>
        <v>46</v>
      </c>
      <c r="CV5" s="15">
        <f>S6</f>
        <v>46</v>
      </c>
      <c r="CW5" s="15">
        <f>S7</f>
        <v>46</v>
      </c>
      <c r="CX5" s="15">
        <f>S8</f>
        <v>46</v>
      </c>
      <c r="CY5" s="15">
        <f>S9</f>
        <v>46</v>
      </c>
      <c r="CZ5" s="15">
        <f>S10</f>
        <v>46</v>
      </c>
      <c r="DA5" s="15">
        <f>S11</f>
        <v>46</v>
      </c>
      <c r="DB5" s="15">
        <f>S12</f>
        <v>46</v>
      </c>
      <c r="DC5" s="15">
        <f>S13</f>
        <v>46</v>
      </c>
      <c r="DD5" s="15">
        <f>S14</f>
        <v>46</v>
      </c>
      <c r="DE5" s="15">
        <f>S15</f>
        <v>46</v>
      </c>
      <c r="DF5" s="15">
        <f>S16</f>
        <v>46</v>
      </c>
      <c r="DG5" s="15">
        <f>S17</f>
        <v>46</v>
      </c>
      <c r="DH5" s="15">
        <f>S18</f>
        <v>18</v>
      </c>
      <c r="DI5" s="15">
        <f>S19</f>
        <v>46</v>
      </c>
      <c r="DJ5" s="15">
        <f>S20</f>
        <v>46</v>
      </c>
      <c r="DK5" s="15">
        <f>S21</f>
        <v>46</v>
      </c>
      <c r="DL5" s="15">
        <f>S22</f>
        <v>46</v>
      </c>
      <c r="DM5" s="15">
        <f>S23</f>
        <v>46</v>
      </c>
      <c r="DN5" s="15">
        <f>S24</f>
        <v>46</v>
      </c>
      <c r="DO5" s="15">
        <f>S25</f>
        <v>46</v>
      </c>
      <c r="DP5" s="15">
        <f>S26</f>
        <v>45</v>
      </c>
    </row>
    <row r="6" spans="1:120" s="1" customFormat="1" ht="18.75" x14ac:dyDescent="0.25">
      <c r="B6" s="1" t="s">
        <v>3</v>
      </c>
      <c r="C6" s="38">
        <v>0</v>
      </c>
      <c r="D6" s="38">
        <v>0</v>
      </c>
      <c r="E6" s="38">
        <v>0</v>
      </c>
      <c r="F6" s="38">
        <v>1</v>
      </c>
      <c r="G6" s="38">
        <v>0</v>
      </c>
      <c r="H6" s="38">
        <v>0</v>
      </c>
      <c r="I6" s="38">
        <v>0</v>
      </c>
      <c r="J6" s="38">
        <v>0</v>
      </c>
      <c r="K6" s="38">
        <v>1</v>
      </c>
      <c r="L6" s="38">
        <v>0</v>
      </c>
      <c r="M6" s="38">
        <v>1</v>
      </c>
      <c r="N6" s="38">
        <v>0</v>
      </c>
      <c r="O6" s="38">
        <v>43</v>
      </c>
      <c r="P6" s="38">
        <v>0</v>
      </c>
      <c r="Q6" s="38">
        <v>0</v>
      </c>
      <c r="R6" s="38">
        <v>0</v>
      </c>
      <c r="S6" s="1">
        <v>46</v>
      </c>
      <c r="V6" s="1">
        <v>3.125E-2</v>
      </c>
      <c r="W6" s="1">
        <f>D5</f>
        <v>0</v>
      </c>
      <c r="X6" s="1">
        <f>D6</f>
        <v>0</v>
      </c>
      <c r="Y6" s="4">
        <f>D7</f>
        <v>0</v>
      </c>
      <c r="Z6" s="4">
        <f>D8</f>
        <v>0</v>
      </c>
      <c r="AA6" s="4">
        <f>D9</f>
        <v>0</v>
      </c>
      <c r="AB6" s="1">
        <f>D10</f>
        <v>0</v>
      </c>
      <c r="AC6" s="4">
        <f>D11</f>
        <v>0</v>
      </c>
      <c r="AD6" s="1">
        <f>D12</f>
        <v>0</v>
      </c>
      <c r="AE6" s="4">
        <f>D13</f>
        <v>0</v>
      </c>
      <c r="AF6" s="2">
        <f>D14</f>
        <v>0</v>
      </c>
      <c r="AG6" s="2">
        <f>D15</f>
        <v>0</v>
      </c>
      <c r="AH6" s="2">
        <f>D16</f>
        <v>0</v>
      </c>
      <c r="AI6" s="38">
        <f>D17</f>
        <v>0</v>
      </c>
      <c r="AJ6" s="2">
        <f>D18</f>
        <v>0</v>
      </c>
      <c r="AK6" s="1">
        <f>D19</f>
        <v>0</v>
      </c>
      <c r="AL6" s="1">
        <f>D20</f>
        <v>0</v>
      </c>
      <c r="AM6" s="4">
        <f>D21</f>
        <v>3</v>
      </c>
      <c r="AN6" s="4">
        <f>D22</f>
        <v>4</v>
      </c>
      <c r="AO6" s="1">
        <f>D23</f>
        <v>0</v>
      </c>
      <c r="AP6" s="1">
        <f>D24</f>
        <v>0</v>
      </c>
      <c r="AQ6" s="1">
        <f>D25</f>
        <v>0</v>
      </c>
      <c r="AR6" s="2">
        <f>D26</f>
        <v>0</v>
      </c>
      <c r="AU6" s="1">
        <v>3.1E-2</v>
      </c>
      <c r="AV6" s="24">
        <f t="shared" ref="AV6:BQ6" si="4">PRODUCT(W6*100*1/W21)</f>
        <v>0</v>
      </c>
      <c r="AW6" s="24">
        <f t="shared" si="4"/>
        <v>0</v>
      </c>
      <c r="AX6" s="26">
        <f t="shared" si="4"/>
        <v>0</v>
      </c>
      <c r="AY6" s="26">
        <f t="shared" si="4"/>
        <v>0</v>
      </c>
      <c r="AZ6" s="26">
        <f t="shared" si="4"/>
        <v>0</v>
      </c>
      <c r="BA6" s="24">
        <f t="shared" si="4"/>
        <v>0</v>
      </c>
      <c r="BB6" s="26">
        <f t="shared" si="4"/>
        <v>0</v>
      </c>
      <c r="BC6" s="24">
        <f t="shared" si="4"/>
        <v>0</v>
      </c>
      <c r="BD6" s="26">
        <f t="shared" si="4"/>
        <v>0</v>
      </c>
      <c r="BE6" s="25">
        <f t="shared" si="4"/>
        <v>0</v>
      </c>
      <c r="BF6" s="25">
        <f t="shared" si="4"/>
        <v>0</v>
      </c>
      <c r="BG6" s="25">
        <f t="shared" si="4"/>
        <v>0</v>
      </c>
      <c r="BH6" s="39">
        <f t="shared" si="4"/>
        <v>0</v>
      </c>
      <c r="BI6" s="25">
        <f t="shared" si="4"/>
        <v>0</v>
      </c>
      <c r="BJ6" s="24">
        <f t="shared" si="4"/>
        <v>0</v>
      </c>
      <c r="BK6" s="24">
        <f t="shared" si="4"/>
        <v>0</v>
      </c>
      <c r="BL6" s="26">
        <f t="shared" si="4"/>
        <v>6.5217391304347823</v>
      </c>
      <c r="BM6" s="26">
        <f t="shared" si="4"/>
        <v>8.695652173913043</v>
      </c>
      <c r="BN6" s="24">
        <f t="shared" si="4"/>
        <v>0</v>
      </c>
      <c r="BO6" s="24">
        <f t="shared" si="4"/>
        <v>0</v>
      </c>
      <c r="BP6" s="24">
        <f t="shared" si="4"/>
        <v>0</v>
      </c>
      <c r="BQ6" s="25">
        <f t="shared" si="4"/>
        <v>0</v>
      </c>
      <c r="BT6" s="1">
        <v>3.1E-2</v>
      </c>
      <c r="BU6" s="24">
        <f t="shared" ref="BU6:CP6" si="5">AV5+AV6</f>
        <v>0</v>
      </c>
      <c r="BV6" s="24">
        <f t="shared" si="5"/>
        <v>0</v>
      </c>
      <c r="BW6" s="26">
        <f t="shared" si="5"/>
        <v>0</v>
      </c>
      <c r="BX6" s="26">
        <f t="shared" si="5"/>
        <v>0</v>
      </c>
      <c r="BY6" s="26">
        <f t="shared" si="5"/>
        <v>0</v>
      </c>
      <c r="BZ6" s="24">
        <f t="shared" si="5"/>
        <v>0</v>
      </c>
      <c r="CA6" s="26">
        <f t="shared" si="5"/>
        <v>0</v>
      </c>
      <c r="CB6" s="24">
        <f t="shared" si="5"/>
        <v>0</v>
      </c>
      <c r="CC6" s="26">
        <f t="shared" si="5"/>
        <v>0</v>
      </c>
      <c r="CD6" s="25">
        <f t="shared" si="5"/>
        <v>0</v>
      </c>
      <c r="CE6" s="25">
        <f t="shared" si="5"/>
        <v>0</v>
      </c>
      <c r="CF6" s="25">
        <f t="shared" si="5"/>
        <v>0</v>
      </c>
      <c r="CG6" s="39">
        <f t="shared" si="5"/>
        <v>0</v>
      </c>
      <c r="CH6" s="25">
        <f t="shared" si="5"/>
        <v>0</v>
      </c>
      <c r="CI6" s="24">
        <f t="shared" si="5"/>
        <v>0</v>
      </c>
      <c r="CJ6" s="24">
        <f t="shared" si="5"/>
        <v>0</v>
      </c>
      <c r="CK6" s="26">
        <f t="shared" si="5"/>
        <v>6.5217391304347823</v>
      </c>
      <c r="CL6" s="26">
        <f t="shared" si="5"/>
        <v>8.695652173913043</v>
      </c>
      <c r="CM6" s="24">
        <f t="shared" si="5"/>
        <v>0</v>
      </c>
      <c r="CN6" s="24">
        <f t="shared" si="5"/>
        <v>0</v>
      </c>
      <c r="CO6" s="24">
        <f t="shared" si="5"/>
        <v>0</v>
      </c>
      <c r="CP6" s="25">
        <f t="shared" si="5"/>
        <v>0</v>
      </c>
      <c r="CT6" s="11" t="s">
        <v>39</v>
      </c>
      <c r="CU6" s="16"/>
      <c r="CV6" s="16"/>
      <c r="CW6" s="16"/>
      <c r="CX6" s="16"/>
      <c r="CY6" s="16"/>
      <c r="CZ6" s="16"/>
      <c r="DA6" s="16"/>
      <c r="DB6" s="16"/>
      <c r="DC6" s="16"/>
      <c r="DD6" s="16">
        <f>CD12</f>
        <v>97.826086956521749</v>
      </c>
      <c r="DE6" s="16">
        <f>CE12</f>
        <v>100.00000000000001</v>
      </c>
      <c r="DF6" s="16">
        <f>CF15</f>
        <v>100</v>
      </c>
      <c r="DG6" s="16"/>
      <c r="DH6" s="16">
        <f>CH12</f>
        <v>88.8888888888889</v>
      </c>
      <c r="DI6" s="16"/>
      <c r="DJ6" s="16"/>
      <c r="DK6" s="16"/>
      <c r="DL6" s="16"/>
      <c r="DM6" s="16"/>
      <c r="DN6" s="16"/>
      <c r="DO6" s="16"/>
      <c r="DP6" s="16">
        <f>CP14</f>
        <v>100</v>
      </c>
    </row>
    <row r="7" spans="1:120" s="1" customFormat="1" ht="18.75" x14ac:dyDescent="0.25">
      <c r="B7" s="1" t="s">
        <v>4</v>
      </c>
      <c r="C7" s="4">
        <v>0</v>
      </c>
      <c r="D7" s="4">
        <v>0</v>
      </c>
      <c r="E7" s="4">
        <v>0</v>
      </c>
      <c r="F7" s="4">
        <v>0</v>
      </c>
      <c r="G7" s="4">
        <v>3</v>
      </c>
      <c r="H7" s="4">
        <v>0</v>
      </c>
      <c r="I7" s="4">
        <v>0</v>
      </c>
      <c r="J7" s="4">
        <v>17</v>
      </c>
      <c r="K7" s="4">
        <v>16</v>
      </c>
      <c r="L7" s="4">
        <v>6</v>
      </c>
      <c r="M7" s="4">
        <v>0</v>
      </c>
      <c r="N7" s="3">
        <v>2</v>
      </c>
      <c r="O7" s="3">
        <v>1</v>
      </c>
      <c r="P7" s="3">
        <v>1</v>
      </c>
      <c r="Q7" s="3">
        <v>0</v>
      </c>
      <c r="R7" s="3">
        <v>0</v>
      </c>
      <c r="S7" s="1">
        <v>46</v>
      </c>
      <c r="V7" s="1">
        <v>6.25E-2</v>
      </c>
      <c r="W7" s="1">
        <f>E5</f>
        <v>0</v>
      </c>
      <c r="X7" s="1">
        <f>E6</f>
        <v>0</v>
      </c>
      <c r="Y7" s="4">
        <f>E7</f>
        <v>0</v>
      </c>
      <c r="Z7" s="4">
        <f>E8</f>
        <v>0</v>
      </c>
      <c r="AA7" s="4">
        <f>E9</f>
        <v>0</v>
      </c>
      <c r="AB7" s="1">
        <f>E10</f>
        <v>0</v>
      </c>
      <c r="AC7" s="4">
        <f>E11</f>
        <v>0</v>
      </c>
      <c r="AD7" s="1">
        <f>E12</f>
        <v>0</v>
      </c>
      <c r="AE7" s="4">
        <f>E13</f>
        <v>1</v>
      </c>
      <c r="AF7" s="2">
        <f>E14</f>
        <v>16</v>
      </c>
      <c r="AG7" s="2">
        <f>E15</f>
        <v>0</v>
      </c>
      <c r="AH7" s="2">
        <f>E16</f>
        <v>0</v>
      </c>
      <c r="AI7" s="38">
        <f>E17</f>
        <v>2</v>
      </c>
      <c r="AJ7" s="2">
        <f>E18</f>
        <v>8</v>
      </c>
      <c r="AK7" s="1">
        <f>E19</f>
        <v>0</v>
      </c>
      <c r="AL7" s="1">
        <f>E20</f>
        <v>0</v>
      </c>
      <c r="AM7" s="4">
        <f>E21</f>
        <v>2</v>
      </c>
      <c r="AN7" s="4">
        <f>E22</f>
        <v>0</v>
      </c>
      <c r="AO7" s="1">
        <f>E23</f>
        <v>2</v>
      </c>
      <c r="AP7" s="1">
        <f>E24</f>
        <v>1</v>
      </c>
      <c r="AQ7" s="1">
        <f>E25</f>
        <v>0</v>
      </c>
      <c r="AR7" s="2">
        <f>E26</f>
        <v>0</v>
      </c>
      <c r="AU7" s="1">
        <v>6.2E-2</v>
      </c>
      <c r="AV7" s="24">
        <f t="shared" ref="AV7:BQ7" si="6">PRODUCT(W7*100*1/W21)</f>
        <v>0</v>
      </c>
      <c r="AW7" s="24">
        <f t="shared" si="6"/>
        <v>0</v>
      </c>
      <c r="AX7" s="26">
        <f t="shared" si="6"/>
        <v>0</v>
      </c>
      <c r="AY7" s="26">
        <f t="shared" si="6"/>
        <v>0</v>
      </c>
      <c r="AZ7" s="26">
        <f t="shared" si="6"/>
        <v>0</v>
      </c>
      <c r="BA7" s="24">
        <f t="shared" si="6"/>
        <v>0</v>
      </c>
      <c r="BB7" s="26">
        <f t="shared" si="6"/>
        <v>0</v>
      </c>
      <c r="BC7" s="24">
        <f t="shared" si="6"/>
        <v>0</v>
      </c>
      <c r="BD7" s="26">
        <f t="shared" si="6"/>
        <v>2.1739130434782608</v>
      </c>
      <c r="BE7" s="25">
        <f t="shared" si="6"/>
        <v>34.782608695652172</v>
      </c>
      <c r="BF7" s="25">
        <f t="shared" si="6"/>
        <v>0</v>
      </c>
      <c r="BG7" s="25">
        <f t="shared" si="6"/>
        <v>0</v>
      </c>
      <c r="BH7" s="39">
        <f t="shared" si="6"/>
        <v>4.3478260869565215</v>
      </c>
      <c r="BI7" s="25">
        <f t="shared" si="6"/>
        <v>44.444444444444443</v>
      </c>
      <c r="BJ7" s="24">
        <f t="shared" si="6"/>
        <v>0</v>
      </c>
      <c r="BK7" s="24">
        <f t="shared" si="6"/>
        <v>0</v>
      </c>
      <c r="BL7" s="26">
        <f t="shared" si="6"/>
        <v>4.3478260869565215</v>
      </c>
      <c r="BM7" s="26">
        <f t="shared" si="6"/>
        <v>0</v>
      </c>
      <c r="BN7" s="24">
        <f t="shared" si="6"/>
        <v>4.3478260869565215</v>
      </c>
      <c r="BO7" s="24">
        <f t="shared" si="6"/>
        <v>2.1739130434782608</v>
      </c>
      <c r="BP7" s="24">
        <f t="shared" si="6"/>
        <v>0</v>
      </c>
      <c r="BQ7" s="25">
        <f t="shared" si="6"/>
        <v>0</v>
      </c>
      <c r="BT7" s="1">
        <v>6.2E-2</v>
      </c>
      <c r="BU7" s="24">
        <f t="shared" ref="BU7:CP7" si="7">AV5+AV6+AV7</f>
        <v>0</v>
      </c>
      <c r="BV7" s="24">
        <f t="shared" si="7"/>
        <v>0</v>
      </c>
      <c r="BW7" s="26">
        <f t="shared" si="7"/>
        <v>0</v>
      </c>
      <c r="BX7" s="26">
        <f t="shared" si="7"/>
        <v>0</v>
      </c>
      <c r="BY7" s="26">
        <f t="shared" si="7"/>
        <v>0</v>
      </c>
      <c r="BZ7" s="24">
        <f t="shared" si="7"/>
        <v>0</v>
      </c>
      <c r="CA7" s="26">
        <f t="shared" si="7"/>
        <v>0</v>
      </c>
      <c r="CB7" s="24">
        <f t="shared" si="7"/>
        <v>0</v>
      </c>
      <c r="CC7" s="26">
        <f t="shared" si="7"/>
        <v>2.1739130434782608</v>
      </c>
      <c r="CD7" s="25">
        <f t="shared" si="7"/>
        <v>34.782608695652172</v>
      </c>
      <c r="CE7" s="25">
        <f t="shared" si="7"/>
        <v>0</v>
      </c>
      <c r="CF7" s="25">
        <f t="shared" si="7"/>
        <v>0</v>
      </c>
      <c r="CG7" s="39">
        <f t="shared" si="7"/>
        <v>4.3478260869565215</v>
      </c>
      <c r="CH7" s="25">
        <f t="shared" si="7"/>
        <v>44.444444444444443</v>
      </c>
      <c r="CI7" s="24">
        <f t="shared" si="7"/>
        <v>0</v>
      </c>
      <c r="CJ7" s="24">
        <f t="shared" si="7"/>
        <v>0</v>
      </c>
      <c r="CK7" s="26">
        <f t="shared" si="7"/>
        <v>10.869565217391305</v>
      </c>
      <c r="CL7" s="26">
        <f t="shared" si="7"/>
        <v>8.695652173913043</v>
      </c>
      <c r="CM7" s="24">
        <f t="shared" si="7"/>
        <v>4.3478260869565215</v>
      </c>
      <c r="CN7" s="24">
        <f t="shared" si="7"/>
        <v>2.1739130434782608</v>
      </c>
      <c r="CO7" s="24">
        <f t="shared" si="7"/>
        <v>0</v>
      </c>
      <c r="CP7" s="25">
        <f t="shared" si="7"/>
        <v>0</v>
      </c>
      <c r="CT7" s="11" t="s">
        <v>40</v>
      </c>
      <c r="CU7" s="16"/>
      <c r="CV7" s="16"/>
      <c r="CW7" s="16">
        <f>BW15</f>
        <v>91.304347826086953</v>
      </c>
      <c r="CX7" s="16">
        <f>BX15</f>
        <v>95.652173913043484</v>
      </c>
      <c r="CY7" s="16">
        <f>BY15</f>
        <v>100</v>
      </c>
      <c r="CZ7" s="16"/>
      <c r="DA7" s="17">
        <f>CA14</f>
        <v>93.478260869565219</v>
      </c>
      <c r="DB7" s="16"/>
      <c r="DC7" s="16">
        <f>CC13</f>
        <v>97.826086956521735</v>
      </c>
      <c r="DD7" s="16">
        <f>CD14-CD12</f>
        <v>2.1739130434782652</v>
      </c>
      <c r="DE7" s="16"/>
      <c r="DF7" s="16">
        <f>CF15-CF14</f>
        <v>2.1739130434782652</v>
      </c>
      <c r="DG7" s="16"/>
      <c r="DH7" s="16"/>
      <c r="DI7" s="16"/>
      <c r="DJ7" s="16"/>
      <c r="DK7" s="16">
        <f>CK10</f>
        <v>93.478260869565219</v>
      </c>
      <c r="DL7" s="16">
        <f>CL11</f>
        <v>82.608695652173907</v>
      </c>
      <c r="DM7" s="16"/>
      <c r="DN7" s="16"/>
      <c r="DO7" s="16"/>
      <c r="DP7" s="16"/>
    </row>
    <row r="8" spans="1:120" s="1" customFormat="1" ht="18.75" x14ac:dyDescent="0.25">
      <c r="B8" s="1" t="s">
        <v>5</v>
      </c>
      <c r="C8" s="4">
        <v>0</v>
      </c>
      <c r="D8" s="4">
        <v>0</v>
      </c>
      <c r="E8" s="4">
        <v>0</v>
      </c>
      <c r="F8" s="4">
        <v>0</v>
      </c>
      <c r="G8" s="4">
        <v>2</v>
      </c>
      <c r="H8" s="4">
        <v>0</v>
      </c>
      <c r="I8" s="4">
        <v>2</v>
      </c>
      <c r="J8" s="4">
        <v>19</v>
      </c>
      <c r="K8" s="4">
        <v>15</v>
      </c>
      <c r="L8" s="4">
        <v>5</v>
      </c>
      <c r="M8" s="4">
        <v>1</v>
      </c>
      <c r="N8" s="3">
        <v>2</v>
      </c>
      <c r="O8" s="3">
        <v>0</v>
      </c>
      <c r="P8" s="3">
        <v>0</v>
      </c>
      <c r="Q8" s="3">
        <v>0</v>
      </c>
      <c r="R8" s="3">
        <v>0</v>
      </c>
      <c r="S8" s="1">
        <v>46</v>
      </c>
      <c r="V8" s="1">
        <v>0.125</v>
      </c>
      <c r="W8" s="1">
        <f>F5</f>
        <v>0</v>
      </c>
      <c r="X8" s="1">
        <f>F6</f>
        <v>1</v>
      </c>
      <c r="Y8" s="4">
        <f>F7</f>
        <v>0</v>
      </c>
      <c r="Z8" s="4">
        <f>F8</f>
        <v>0</v>
      </c>
      <c r="AA8" s="4">
        <f>F9</f>
        <v>2</v>
      </c>
      <c r="AB8" s="1">
        <f>F10</f>
        <v>0</v>
      </c>
      <c r="AC8" s="4">
        <f>F11</f>
        <v>3</v>
      </c>
      <c r="AD8" s="1">
        <f>F12</f>
        <v>0</v>
      </c>
      <c r="AE8" s="4">
        <f>F13</f>
        <v>0</v>
      </c>
      <c r="AF8" s="2">
        <f>F14</f>
        <v>0</v>
      </c>
      <c r="AG8" s="2">
        <f>F15</f>
        <v>0</v>
      </c>
      <c r="AH8" s="2">
        <f>F16</f>
        <v>0</v>
      </c>
      <c r="AI8" s="38">
        <f>F17</f>
        <v>0</v>
      </c>
      <c r="AJ8" s="2">
        <f>F18</f>
        <v>0</v>
      </c>
      <c r="AK8" s="1">
        <f>F19</f>
        <v>0</v>
      </c>
      <c r="AL8" s="1">
        <f>F20</f>
        <v>0</v>
      </c>
      <c r="AM8" s="4">
        <f>F21</f>
        <v>24</v>
      </c>
      <c r="AN8" s="4">
        <f>F22</f>
        <v>0</v>
      </c>
      <c r="AO8" s="1">
        <f>F23</f>
        <v>1</v>
      </c>
      <c r="AP8" s="1">
        <f>F24</f>
        <v>0</v>
      </c>
      <c r="AQ8" s="1">
        <f>F25</f>
        <v>1</v>
      </c>
      <c r="AR8" s="2">
        <f>F26</f>
        <v>1</v>
      </c>
      <c r="AU8" s="1">
        <v>0.125</v>
      </c>
      <c r="AV8" s="24">
        <f t="shared" ref="AV8:BQ8" si="8">PRODUCT(W8*100*1/W21)</f>
        <v>0</v>
      </c>
      <c r="AW8" s="24">
        <f t="shared" si="8"/>
        <v>2.1739130434782608</v>
      </c>
      <c r="AX8" s="26">
        <f t="shared" si="8"/>
        <v>0</v>
      </c>
      <c r="AY8" s="26">
        <f t="shared" si="8"/>
        <v>0</v>
      </c>
      <c r="AZ8" s="26">
        <f t="shared" si="8"/>
        <v>4.3478260869565215</v>
      </c>
      <c r="BA8" s="24">
        <f t="shared" si="8"/>
        <v>0</v>
      </c>
      <c r="BB8" s="26">
        <f t="shared" si="8"/>
        <v>6.5217391304347823</v>
      </c>
      <c r="BC8" s="24">
        <f t="shared" si="8"/>
        <v>0</v>
      </c>
      <c r="BD8" s="26">
        <f t="shared" si="8"/>
        <v>0</v>
      </c>
      <c r="BE8" s="25">
        <f t="shared" si="8"/>
        <v>0</v>
      </c>
      <c r="BF8" s="25">
        <f t="shared" si="8"/>
        <v>0</v>
      </c>
      <c r="BG8" s="25">
        <f t="shared" si="8"/>
        <v>0</v>
      </c>
      <c r="BH8" s="39">
        <f t="shared" si="8"/>
        <v>0</v>
      </c>
      <c r="BI8" s="25">
        <f t="shared" si="8"/>
        <v>0</v>
      </c>
      <c r="BJ8" s="24">
        <f t="shared" si="8"/>
        <v>0</v>
      </c>
      <c r="BK8" s="24">
        <f t="shared" si="8"/>
        <v>0</v>
      </c>
      <c r="BL8" s="26">
        <f t="shared" si="8"/>
        <v>52.173913043478258</v>
      </c>
      <c r="BM8" s="26">
        <f t="shared" si="8"/>
        <v>0</v>
      </c>
      <c r="BN8" s="24">
        <f t="shared" si="8"/>
        <v>2.1739130434782608</v>
      </c>
      <c r="BO8" s="24">
        <f t="shared" si="8"/>
        <v>0</v>
      </c>
      <c r="BP8" s="24">
        <f t="shared" si="8"/>
        <v>2.1739130434782608</v>
      </c>
      <c r="BQ8" s="25">
        <f t="shared" si="8"/>
        <v>2.2222222222222223</v>
      </c>
      <c r="BT8" s="1">
        <v>0.125</v>
      </c>
      <c r="BU8" s="24">
        <f t="shared" ref="BU8:CP8" si="9">AV5+AV6+AV7+AV8</f>
        <v>0</v>
      </c>
      <c r="BV8" s="24">
        <f t="shared" si="9"/>
        <v>2.1739130434782608</v>
      </c>
      <c r="BW8" s="26">
        <f t="shared" si="9"/>
        <v>0</v>
      </c>
      <c r="BX8" s="26">
        <f t="shared" si="9"/>
        <v>0</v>
      </c>
      <c r="BY8" s="26">
        <f t="shared" si="9"/>
        <v>4.3478260869565215</v>
      </c>
      <c r="BZ8" s="24">
        <f t="shared" si="9"/>
        <v>0</v>
      </c>
      <c r="CA8" s="26">
        <f t="shared" si="9"/>
        <v>6.5217391304347823</v>
      </c>
      <c r="CB8" s="24">
        <f t="shared" si="9"/>
        <v>0</v>
      </c>
      <c r="CC8" s="26">
        <f t="shared" si="9"/>
        <v>2.1739130434782608</v>
      </c>
      <c r="CD8" s="25">
        <f t="shared" si="9"/>
        <v>34.782608695652172</v>
      </c>
      <c r="CE8" s="25">
        <f t="shared" si="9"/>
        <v>0</v>
      </c>
      <c r="CF8" s="25">
        <f t="shared" si="9"/>
        <v>0</v>
      </c>
      <c r="CG8" s="39">
        <f t="shared" si="9"/>
        <v>4.3478260869565215</v>
      </c>
      <c r="CH8" s="25">
        <f t="shared" si="9"/>
        <v>44.444444444444443</v>
      </c>
      <c r="CI8" s="24">
        <f t="shared" si="9"/>
        <v>0</v>
      </c>
      <c r="CJ8" s="24">
        <f t="shared" si="9"/>
        <v>0</v>
      </c>
      <c r="CK8" s="26">
        <f t="shared" si="9"/>
        <v>63.043478260869563</v>
      </c>
      <c r="CL8" s="26">
        <f t="shared" si="9"/>
        <v>8.695652173913043</v>
      </c>
      <c r="CM8" s="24">
        <f t="shared" si="9"/>
        <v>6.5217391304347823</v>
      </c>
      <c r="CN8" s="24">
        <f t="shared" si="9"/>
        <v>2.1739130434782608</v>
      </c>
      <c r="CO8" s="24">
        <f t="shared" si="9"/>
        <v>2.1739130434782608</v>
      </c>
      <c r="CP8" s="25">
        <f t="shared" si="9"/>
        <v>2.2222222222222223</v>
      </c>
      <c r="CT8" s="11" t="s">
        <v>41</v>
      </c>
      <c r="CU8" s="16"/>
      <c r="CV8" s="16"/>
      <c r="CW8" s="16">
        <f>BW20-BW15</f>
        <v>8.6956521739130466</v>
      </c>
      <c r="CX8" s="16">
        <f>BX20-BX15</f>
        <v>4.3478260869565162</v>
      </c>
      <c r="CY8" s="16">
        <f>BY20-BY15</f>
        <v>0</v>
      </c>
      <c r="CZ8" s="16"/>
      <c r="DA8" s="16">
        <f>CA20-CA14</f>
        <v>6.5217391304347814</v>
      </c>
      <c r="DB8" s="16"/>
      <c r="DC8" s="16">
        <f>CC20-CC13</f>
        <v>2.1739130434782652</v>
      </c>
      <c r="DD8" s="16">
        <f>CD20-CD14</f>
        <v>0</v>
      </c>
      <c r="DE8" s="16">
        <f>CE20-CE12</f>
        <v>0</v>
      </c>
      <c r="DF8" s="16">
        <f>CF20-CF15</f>
        <v>0</v>
      </c>
      <c r="DG8" s="16"/>
      <c r="DH8" s="16">
        <f>CH20-CH12</f>
        <v>11.111111111111114</v>
      </c>
      <c r="DI8" s="16"/>
      <c r="DJ8" s="16"/>
      <c r="DK8" s="16">
        <f>CK20-CK10</f>
        <v>6.5217391304347814</v>
      </c>
      <c r="DL8" s="16">
        <f>CL20-CL11</f>
        <v>17.391304347826093</v>
      </c>
      <c r="DM8" s="16"/>
      <c r="DN8" s="16"/>
      <c r="DO8" s="16"/>
      <c r="DP8" s="16">
        <f>CP20-CP14</f>
        <v>0</v>
      </c>
    </row>
    <row r="9" spans="1:120" s="1" customFormat="1" x14ac:dyDescent="0.25">
      <c r="B9" s="1" t="s">
        <v>6</v>
      </c>
      <c r="C9" s="4">
        <v>0</v>
      </c>
      <c r="D9" s="4">
        <v>0</v>
      </c>
      <c r="E9" s="4">
        <v>0</v>
      </c>
      <c r="F9" s="4">
        <v>2</v>
      </c>
      <c r="G9" s="4">
        <v>0</v>
      </c>
      <c r="H9" s="4">
        <v>0</v>
      </c>
      <c r="I9" s="4">
        <v>1</v>
      </c>
      <c r="J9" s="4">
        <v>5</v>
      </c>
      <c r="K9" s="4">
        <v>27</v>
      </c>
      <c r="L9" s="4">
        <v>5</v>
      </c>
      <c r="M9" s="4">
        <v>6</v>
      </c>
      <c r="N9" s="3">
        <v>0</v>
      </c>
      <c r="O9" s="3">
        <v>0</v>
      </c>
      <c r="P9" s="3">
        <v>0</v>
      </c>
      <c r="Q9" s="3">
        <v>0</v>
      </c>
      <c r="R9" s="3">
        <v>0</v>
      </c>
      <c r="S9" s="1">
        <v>46</v>
      </c>
      <c r="V9" s="1">
        <v>0.25</v>
      </c>
      <c r="W9" s="1">
        <f>G5</f>
        <v>0</v>
      </c>
      <c r="X9" s="1">
        <f>G6</f>
        <v>0</v>
      </c>
      <c r="Y9" s="4">
        <f>G7</f>
        <v>3</v>
      </c>
      <c r="Z9" s="4">
        <f>G8</f>
        <v>2</v>
      </c>
      <c r="AA9" s="4">
        <f>G9</f>
        <v>0</v>
      </c>
      <c r="AB9" s="1">
        <f>G10</f>
        <v>1</v>
      </c>
      <c r="AC9" s="4">
        <f>G11</f>
        <v>0</v>
      </c>
      <c r="AD9" s="1">
        <f>G12</f>
        <v>0</v>
      </c>
      <c r="AE9" s="4">
        <f>G13</f>
        <v>1</v>
      </c>
      <c r="AF9" s="2">
        <f>G14</f>
        <v>11</v>
      </c>
      <c r="AG9" s="2">
        <f>G15</f>
        <v>1</v>
      </c>
      <c r="AH9" s="2">
        <f>G16</f>
        <v>4</v>
      </c>
      <c r="AI9" s="38">
        <f>G17</f>
        <v>0</v>
      </c>
      <c r="AJ9" s="2">
        <f>G18</f>
        <v>5</v>
      </c>
      <c r="AK9" s="1">
        <f>G19</f>
        <v>0</v>
      </c>
      <c r="AL9" s="1">
        <f>G20</f>
        <v>2</v>
      </c>
      <c r="AM9" s="4">
        <f>G21</f>
        <v>9</v>
      </c>
      <c r="AN9" s="4">
        <f>G22</f>
        <v>8</v>
      </c>
      <c r="AO9" s="1">
        <f>G23</f>
        <v>0</v>
      </c>
      <c r="AP9" s="1">
        <f>G24</f>
        <v>0</v>
      </c>
      <c r="AQ9" s="1">
        <f>G25</f>
        <v>0</v>
      </c>
      <c r="AR9" s="2">
        <f>G26</f>
        <v>0</v>
      </c>
      <c r="AU9" s="1">
        <v>0.25</v>
      </c>
      <c r="AV9" s="24">
        <f t="shared" ref="AV9:BQ9" si="10">PRODUCT(W9*100*1/W21)</f>
        <v>0</v>
      </c>
      <c r="AW9" s="24">
        <f t="shared" si="10"/>
        <v>0</v>
      </c>
      <c r="AX9" s="26">
        <f t="shared" si="10"/>
        <v>6.5217391304347823</v>
      </c>
      <c r="AY9" s="26">
        <f t="shared" si="10"/>
        <v>4.3478260869565215</v>
      </c>
      <c r="AZ9" s="26">
        <f t="shared" si="10"/>
        <v>0</v>
      </c>
      <c r="BA9" s="24">
        <f t="shared" si="10"/>
        <v>2.1739130434782608</v>
      </c>
      <c r="BB9" s="26">
        <f t="shared" si="10"/>
        <v>0</v>
      </c>
      <c r="BC9" s="24">
        <f t="shared" si="10"/>
        <v>0</v>
      </c>
      <c r="BD9" s="26">
        <f t="shared" si="10"/>
        <v>2.1739130434782608</v>
      </c>
      <c r="BE9" s="25">
        <f t="shared" si="10"/>
        <v>23.913043478260871</v>
      </c>
      <c r="BF9" s="25">
        <f t="shared" si="10"/>
        <v>2.1739130434782608</v>
      </c>
      <c r="BG9" s="25">
        <f t="shared" si="10"/>
        <v>8.695652173913043</v>
      </c>
      <c r="BH9" s="39">
        <f t="shared" si="10"/>
        <v>0</v>
      </c>
      <c r="BI9" s="25">
        <f t="shared" si="10"/>
        <v>27.777777777777779</v>
      </c>
      <c r="BJ9" s="24">
        <f t="shared" si="10"/>
        <v>0</v>
      </c>
      <c r="BK9" s="24">
        <f t="shared" si="10"/>
        <v>4.3478260869565215</v>
      </c>
      <c r="BL9" s="26">
        <f t="shared" si="10"/>
        <v>19.565217391304348</v>
      </c>
      <c r="BM9" s="26">
        <f t="shared" si="10"/>
        <v>17.391304347826086</v>
      </c>
      <c r="BN9" s="24">
        <f t="shared" si="10"/>
        <v>0</v>
      </c>
      <c r="BO9" s="24">
        <f t="shared" si="10"/>
        <v>0</v>
      </c>
      <c r="BP9" s="24">
        <f t="shared" si="10"/>
        <v>0</v>
      </c>
      <c r="BQ9" s="25">
        <f t="shared" si="10"/>
        <v>0</v>
      </c>
      <c r="BT9" s="1">
        <v>0.25</v>
      </c>
      <c r="BU9" s="24">
        <f t="shared" ref="BU9:CP9" si="11">AV5+AV6+AV7+AV8+AV9</f>
        <v>0</v>
      </c>
      <c r="BV9" s="24">
        <f t="shared" si="11"/>
        <v>2.1739130434782608</v>
      </c>
      <c r="BW9" s="26">
        <f t="shared" si="11"/>
        <v>6.5217391304347823</v>
      </c>
      <c r="BX9" s="26">
        <f t="shared" si="11"/>
        <v>4.3478260869565215</v>
      </c>
      <c r="BY9" s="26">
        <f t="shared" si="11"/>
        <v>4.3478260869565215</v>
      </c>
      <c r="BZ9" s="24">
        <f t="shared" si="11"/>
        <v>2.1739130434782608</v>
      </c>
      <c r="CA9" s="26">
        <f t="shared" si="11"/>
        <v>6.5217391304347823</v>
      </c>
      <c r="CB9" s="24">
        <f t="shared" si="11"/>
        <v>0</v>
      </c>
      <c r="CC9" s="26">
        <f t="shared" si="11"/>
        <v>4.3478260869565215</v>
      </c>
      <c r="CD9" s="25">
        <f t="shared" si="11"/>
        <v>58.695652173913047</v>
      </c>
      <c r="CE9" s="25">
        <f t="shared" si="11"/>
        <v>2.1739130434782608</v>
      </c>
      <c r="CF9" s="25">
        <f t="shared" si="11"/>
        <v>8.695652173913043</v>
      </c>
      <c r="CG9" s="39">
        <f t="shared" si="11"/>
        <v>4.3478260869565215</v>
      </c>
      <c r="CH9" s="25">
        <f t="shared" si="11"/>
        <v>72.222222222222229</v>
      </c>
      <c r="CI9" s="24">
        <f t="shared" si="11"/>
        <v>0</v>
      </c>
      <c r="CJ9" s="24">
        <f t="shared" si="11"/>
        <v>4.3478260869565215</v>
      </c>
      <c r="CK9" s="26">
        <f t="shared" si="11"/>
        <v>82.608695652173907</v>
      </c>
      <c r="CL9" s="26">
        <f t="shared" si="11"/>
        <v>26.086956521739129</v>
      </c>
      <c r="CM9" s="24">
        <f t="shared" si="11"/>
        <v>6.5217391304347823</v>
      </c>
      <c r="CN9" s="24">
        <f t="shared" si="11"/>
        <v>2.1739130434782608</v>
      </c>
      <c r="CO9" s="24">
        <f t="shared" si="11"/>
        <v>2.1739130434782608</v>
      </c>
      <c r="CP9" s="25">
        <f t="shared" si="11"/>
        <v>2.2222222222222223</v>
      </c>
      <c r="CT9" s="9"/>
      <c r="CU9" s="9"/>
      <c r="CV9" s="9"/>
      <c r="CW9" s="9"/>
      <c r="CX9" s="9"/>
      <c r="CY9" s="9"/>
      <c r="CZ9" s="9"/>
      <c r="DA9" s="9"/>
      <c r="DB9" s="9"/>
      <c r="DC9" s="9"/>
      <c r="DD9" s="9"/>
      <c r="DE9" s="9"/>
      <c r="DF9" s="9"/>
      <c r="DG9" s="9"/>
      <c r="DH9" s="9"/>
      <c r="DI9" s="9"/>
      <c r="DJ9" s="9"/>
      <c r="DK9" s="9"/>
      <c r="DL9" s="9"/>
      <c r="DM9" s="9"/>
      <c r="DN9" s="9"/>
      <c r="DO9" s="9"/>
      <c r="DP9" s="9"/>
    </row>
    <row r="10" spans="1:120" s="1" customFormat="1" x14ac:dyDescent="0.25">
      <c r="B10" s="1" t="s">
        <v>7</v>
      </c>
      <c r="C10" s="38">
        <v>0</v>
      </c>
      <c r="D10" s="38">
        <v>0</v>
      </c>
      <c r="E10" s="38">
        <v>0</v>
      </c>
      <c r="F10" s="38">
        <v>0</v>
      </c>
      <c r="G10" s="38">
        <v>1</v>
      </c>
      <c r="H10" s="38">
        <v>0</v>
      </c>
      <c r="I10" s="38">
        <v>1</v>
      </c>
      <c r="J10" s="38">
        <v>0</v>
      </c>
      <c r="K10" s="38">
        <v>0</v>
      </c>
      <c r="L10" s="38">
        <v>19</v>
      </c>
      <c r="M10" s="38">
        <v>25</v>
      </c>
      <c r="N10" s="38">
        <v>0</v>
      </c>
      <c r="O10" s="38">
        <v>0</v>
      </c>
      <c r="P10" s="38">
        <v>0</v>
      </c>
      <c r="Q10" s="38">
        <v>0</v>
      </c>
      <c r="R10" s="38">
        <v>0</v>
      </c>
      <c r="S10" s="1">
        <v>46</v>
      </c>
      <c r="V10" s="1">
        <v>0.5</v>
      </c>
      <c r="W10" s="1">
        <f>H5</f>
        <v>0</v>
      </c>
      <c r="X10" s="1">
        <f>H6</f>
        <v>0</v>
      </c>
      <c r="Y10" s="4">
        <f>H7</f>
        <v>0</v>
      </c>
      <c r="Z10" s="4">
        <f>H8</f>
        <v>0</v>
      </c>
      <c r="AA10" s="4">
        <f>H9</f>
        <v>0</v>
      </c>
      <c r="AB10" s="1">
        <f>H10</f>
        <v>0</v>
      </c>
      <c r="AC10" s="4">
        <f>H11</f>
        <v>2</v>
      </c>
      <c r="AD10" s="1">
        <f>H12</f>
        <v>0</v>
      </c>
      <c r="AE10" s="4">
        <f>H13</f>
        <v>12</v>
      </c>
      <c r="AF10" s="2">
        <f>H14</f>
        <v>13</v>
      </c>
      <c r="AG10" s="2">
        <f>H15</f>
        <v>7</v>
      </c>
      <c r="AH10" s="2">
        <f>H16</f>
        <v>0</v>
      </c>
      <c r="AI10" s="38">
        <f>H17</f>
        <v>7</v>
      </c>
      <c r="AJ10" s="2">
        <f>H18</f>
        <v>2</v>
      </c>
      <c r="AK10" s="1">
        <f>H19</f>
        <v>0</v>
      </c>
      <c r="AL10" s="1">
        <f>H20</f>
        <v>1</v>
      </c>
      <c r="AM10" s="4">
        <f>H21</f>
        <v>5</v>
      </c>
      <c r="AN10" s="4">
        <f>H22</f>
        <v>21</v>
      </c>
      <c r="AO10" s="1">
        <f>H23</f>
        <v>4</v>
      </c>
      <c r="AP10" s="1">
        <f>H24</f>
        <v>1</v>
      </c>
      <c r="AQ10" s="1">
        <f>H25</f>
        <v>0</v>
      </c>
      <c r="AR10" s="2">
        <f>H26</f>
        <v>2</v>
      </c>
      <c r="AU10" s="1">
        <v>0.5</v>
      </c>
      <c r="AV10" s="24">
        <f t="shared" ref="AV10:BQ10" si="12">PRODUCT(W10*100*1/W21)</f>
        <v>0</v>
      </c>
      <c r="AW10" s="24">
        <f t="shared" si="12"/>
        <v>0</v>
      </c>
      <c r="AX10" s="26">
        <f t="shared" si="12"/>
        <v>0</v>
      </c>
      <c r="AY10" s="26">
        <f t="shared" si="12"/>
        <v>0</v>
      </c>
      <c r="AZ10" s="26">
        <f t="shared" si="12"/>
        <v>0</v>
      </c>
      <c r="BA10" s="24">
        <f t="shared" si="12"/>
        <v>0</v>
      </c>
      <c r="BB10" s="26">
        <f t="shared" si="12"/>
        <v>4.3478260869565215</v>
      </c>
      <c r="BC10" s="24">
        <f t="shared" si="12"/>
        <v>0</v>
      </c>
      <c r="BD10" s="26">
        <f t="shared" si="12"/>
        <v>26.086956521739129</v>
      </c>
      <c r="BE10" s="25">
        <f t="shared" si="12"/>
        <v>28.260869565217391</v>
      </c>
      <c r="BF10" s="25">
        <f t="shared" si="12"/>
        <v>15.217391304347826</v>
      </c>
      <c r="BG10" s="25">
        <f t="shared" si="12"/>
        <v>0</v>
      </c>
      <c r="BH10" s="39">
        <f t="shared" si="12"/>
        <v>15.217391304347826</v>
      </c>
      <c r="BI10" s="25">
        <f t="shared" si="12"/>
        <v>11.111111111111111</v>
      </c>
      <c r="BJ10" s="24">
        <f t="shared" si="12"/>
        <v>0</v>
      </c>
      <c r="BK10" s="24">
        <f t="shared" si="12"/>
        <v>2.1739130434782608</v>
      </c>
      <c r="BL10" s="26">
        <f t="shared" si="12"/>
        <v>10.869565217391305</v>
      </c>
      <c r="BM10" s="26">
        <f t="shared" si="12"/>
        <v>45.652173913043477</v>
      </c>
      <c r="BN10" s="24">
        <f t="shared" si="12"/>
        <v>8.695652173913043</v>
      </c>
      <c r="BO10" s="24">
        <f t="shared" si="12"/>
        <v>2.1739130434782608</v>
      </c>
      <c r="BP10" s="24">
        <f t="shared" si="12"/>
        <v>0</v>
      </c>
      <c r="BQ10" s="25">
        <f t="shared" si="12"/>
        <v>4.4444444444444446</v>
      </c>
      <c r="BT10" s="1">
        <v>0.5</v>
      </c>
      <c r="BU10" s="24">
        <f t="shared" ref="BU10:CP10" si="13">AV5+AV6+AV7+AV8+AV9+AV10</f>
        <v>0</v>
      </c>
      <c r="BV10" s="24">
        <f t="shared" si="13"/>
        <v>2.1739130434782608</v>
      </c>
      <c r="BW10" s="26">
        <f t="shared" si="13"/>
        <v>6.5217391304347823</v>
      </c>
      <c r="BX10" s="26">
        <f t="shared" si="13"/>
        <v>4.3478260869565215</v>
      </c>
      <c r="BY10" s="26">
        <f t="shared" si="13"/>
        <v>4.3478260869565215</v>
      </c>
      <c r="BZ10" s="24">
        <f t="shared" si="13"/>
        <v>2.1739130434782608</v>
      </c>
      <c r="CA10" s="26">
        <f t="shared" si="13"/>
        <v>10.869565217391305</v>
      </c>
      <c r="CB10" s="24">
        <f t="shared" si="13"/>
        <v>0</v>
      </c>
      <c r="CC10" s="26">
        <f t="shared" si="13"/>
        <v>30.434782608695649</v>
      </c>
      <c r="CD10" s="25">
        <f t="shared" si="13"/>
        <v>86.956521739130437</v>
      </c>
      <c r="CE10" s="25">
        <f t="shared" si="13"/>
        <v>17.391304347826086</v>
      </c>
      <c r="CF10" s="25">
        <f t="shared" si="13"/>
        <v>8.695652173913043</v>
      </c>
      <c r="CG10" s="39">
        <f t="shared" si="13"/>
        <v>19.565217391304348</v>
      </c>
      <c r="CH10" s="25">
        <f t="shared" si="13"/>
        <v>83.333333333333343</v>
      </c>
      <c r="CI10" s="24">
        <f t="shared" si="13"/>
        <v>0</v>
      </c>
      <c r="CJ10" s="24">
        <f t="shared" si="13"/>
        <v>6.5217391304347823</v>
      </c>
      <c r="CK10" s="26">
        <f t="shared" si="13"/>
        <v>93.478260869565219</v>
      </c>
      <c r="CL10" s="26">
        <f t="shared" si="13"/>
        <v>71.739130434782609</v>
      </c>
      <c r="CM10" s="24">
        <f t="shared" si="13"/>
        <v>15.217391304347824</v>
      </c>
      <c r="CN10" s="24">
        <f t="shared" si="13"/>
        <v>4.3478260869565215</v>
      </c>
      <c r="CO10" s="24">
        <f t="shared" si="13"/>
        <v>2.1739130434782608</v>
      </c>
      <c r="CP10" s="25">
        <f t="shared" si="13"/>
        <v>6.666666666666667</v>
      </c>
      <c r="CT10" s="9"/>
      <c r="CU10" s="9"/>
      <c r="CV10" s="9" t="str">
        <f>A3</f>
        <v>Pseudomonas aeruginosa</v>
      </c>
      <c r="CW10" s="9"/>
      <c r="CX10" s="9"/>
      <c r="CY10" s="9"/>
      <c r="CZ10" s="9"/>
      <c r="DA10" s="9"/>
      <c r="DB10" s="9"/>
      <c r="DC10" s="9"/>
      <c r="DD10" s="9"/>
      <c r="DE10" s="9"/>
      <c r="DF10" s="9"/>
      <c r="DG10" s="9"/>
      <c r="DH10" s="9"/>
      <c r="DI10" s="9"/>
      <c r="DJ10" s="9"/>
      <c r="DK10" s="9"/>
      <c r="DL10" s="9"/>
      <c r="DM10" s="9"/>
      <c r="DN10" s="9"/>
      <c r="DO10" s="9"/>
      <c r="DP10" s="9"/>
    </row>
    <row r="11" spans="1:120" s="1" customFormat="1" x14ac:dyDescent="0.25">
      <c r="B11" s="1" t="s">
        <v>8</v>
      </c>
      <c r="C11" s="4">
        <v>0</v>
      </c>
      <c r="D11" s="4">
        <v>0</v>
      </c>
      <c r="E11" s="4">
        <v>0</v>
      </c>
      <c r="F11" s="4">
        <v>3</v>
      </c>
      <c r="G11" s="4">
        <v>0</v>
      </c>
      <c r="H11" s="4">
        <v>2</v>
      </c>
      <c r="I11" s="4">
        <v>25</v>
      </c>
      <c r="J11" s="4">
        <v>7</v>
      </c>
      <c r="K11" s="4">
        <v>4</v>
      </c>
      <c r="L11" s="4">
        <v>2</v>
      </c>
      <c r="M11" s="3">
        <v>2</v>
      </c>
      <c r="N11" s="3">
        <v>0</v>
      </c>
      <c r="O11" s="3">
        <v>1</v>
      </c>
      <c r="P11" s="3">
        <v>0</v>
      </c>
      <c r="Q11" s="3">
        <v>0</v>
      </c>
      <c r="R11" s="3">
        <v>0</v>
      </c>
      <c r="S11" s="1">
        <v>46</v>
      </c>
      <c r="V11" s="1">
        <v>1</v>
      </c>
      <c r="W11" s="1">
        <f>I5</f>
        <v>0</v>
      </c>
      <c r="X11" s="1">
        <f>I6</f>
        <v>0</v>
      </c>
      <c r="Y11" s="4">
        <f>I7</f>
        <v>0</v>
      </c>
      <c r="Z11" s="4">
        <f>I8</f>
        <v>2</v>
      </c>
      <c r="AA11" s="4">
        <f>I9</f>
        <v>1</v>
      </c>
      <c r="AB11" s="1">
        <f>I10</f>
        <v>1</v>
      </c>
      <c r="AC11" s="4">
        <f>I11</f>
        <v>25</v>
      </c>
      <c r="AD11" s="1">
        <f>I12</f>
        <v>0</v>
      </c>
      <c r="AE11" s="4">
        <f>I13</f>
        <v>22</v>
      </c>
      <c r="AF11" s="2">
        <f>I14</f>
        <v>0</v>
      </c>
      <c r="AG11" s="2">
        <f>I15</f>
        <v>31</v>
      </c>
      <c r="AH11" s="2">
        <f>I16</f>
        <v>25</v>
      </c>
      <c r="AI11" s="38">
        <f>I17</f>
        <v>24</v>
      </c>
      <c r="AJ11" s="2">
        <f>I18</f>
        <v>0</v>
      </c>
      <c r="AK11" s="1">
        <f>I19</f>
        <v>0</v>
      </c>
      <c r="AL11" s="1">
        <f>I20</f>
        <v>1</v>
      </c>
      <c r="AM11" s="3">
        <f>I21</f>
        <v>2</v>
      </c>
      <c r="AN11" s="4">
        <f>I22</f>
        <v>5</v>
      </c>
      <c r="AO11" s="1">
        <f>I23</f>
        <v>26</v>
      </c>
      <c r="AP11" s="1">
        <f>I24</f>
        <v>2</v>
      </c>
      <c r="AQ11" s="1">
        <f>I25</f>
        <v>2</v>
      </c>
      <c r="AR11" s="2">
        <f>I26</f>
        <v>26</v>
      </c>
      <c r="AU11" s="1">
        <v>1</v>
      </c>
      <c r="AV11" s="24">
        <f t="shared" ref="AV11:BQ11" si="14">PRODUCT(W11*100*1/W21)</f>
        <v>0</v>
      </c>
      <c r="AW11" s="24">
        <f t="shared" si="14"/>
        <v>0</v>
      </c>
      <c r="AX11" s="26">
        <f t="shared" si="14"/>
        <v>0</v>
      </c>
      <c r="AY11" s="26">
        <f t="shared" si="14"/>
        <v>4.3478260869565215</v>
      </c>
      <c r="AZ11" s="26">
        <f t="shared" si="14"/>
        <v>2.1739130434782608</v>
      </c>
      <c r="BA11" s="24">
        <f t="shared" si="14"/>
        <v>2.1739130434782608</v>
      </c>
      <c r="BB11" s="26">
        <f t="shared" si="14"/>
        <v>54.347826086956523</v>
      </c>
      <c r="BC11" s="24">
        <f t="shared" si="14"/>
        <v>0</v>
      </c>
      <c r="BD11" s="26">
        <f t="shared" si="14"/>
        <v>47.826086956521742</v>
      </c>
      <c r="BE11" s="25">
        <f t="shared" si="14"/>
        <v>0</v>
      </c>
      <c r="BF11" s="25">
        <f t="shared" si="14"/>
        <v>67.391304347826093</v>
      </c>
      <c r="BG11" s="25">
        <f t="shared" si="14"/>
        <v>54.347826086956523</v>
      </c>
      <c r="BH11" s="39">
        <f t="shared" si="14"/>
        <v>52.173913043478258</v>
      </c>
      <c r="BI11" s="25">
        <f t="shared" si="14"/>
        <v>0</v>
      </c>
      <c r="BJ11" s="24">
        <f t="shared" si="14"/>
        <v>0</v>
      </c>
      <c r="BK11" s="24">
        <f t="shared" si="14"/>
        <v>2.1739130434782608</v>
      </c>
      <c r="BL11" s="27">
        <f t="shared" si="14"/>
        <v>4.3478260869565215</v>
      </c>
      <c r="BM11" s="26">
        <f t="shared" si="14"/>
        <v>10.869565217391305</v>
      </c>
      <c r="BN11" s="24">
        <f t="shared" si="14"/>
        <v>56.521739130434781</v>
      </c>
      <c r="BO11" s="24">
        <f t="shared" si="14"/>
        <v>4.3478260869565215</v>
      </c>
      <c r="BP11" s="24">
        <f t="shared" si="14"/>
        <v>4.3478260869565215</v>
      </c>
      <c r="BQ11" s="25">
        <f t="shared" si="14"/>
        <v>57.777777777777779</v>
      </c>
      <c r="BT11" s="1">
        <v>1</v>
      </c>
      <c r="BU11" s="24">
        <f t="shared" ref="BU11:CP11" si="15">AV5+AV6+AV7+AV8+AV9+AV10+AV11</f>
        <v>0</v>
      </c>
      <c r="BV11" s="24">
        <f t="shared" si="15"/>
        <v>2.1739130434782608</v>
      </c>
      <c r="BW11" s="26">
        <f t="shared" si="15"/>
        <v>6.5217391304347823</v>
      </c>
      <c r="BX11" s="26">
        <f t="shared" si="15"/>
        <v>8.695652173913043</v>
      </c>
      <c r="BY11" s="26">
        <f t="shared" si="15"/>
        <v>6.5217391304347823</v>
      </c>
      <c r="BZ11" s="24">
        <f t="shared" si="15"/>
        <v>4.3478260869565215</v>
      </c>
      <c r="CA11" s="26">
        <f t="shared" si="15"/>
        <v>65.217391304347828</v>
      </c>
      <c r="CB11" s="24">
        <f t="shared" si="15"/>
        <v>0</v>
      </c>
      <c r="CC11" s="26">
        <f t="shared" si="15"/>
        <v>78.260869565217391</v>
      </c>
      <c r="CD11" s="25">
        <f t="shared" si="15"/>
        <v>86.956521739130437</v>
      </c>
      <c r="CE11" s="25">
        <f t="shared" si="15"/>
        <v>84.782608695652186</v>
      </c>
      <c r="CF11" s="25">
        <f t="shared" si="15"/>
        <v>63.043478260869563</v>
      </c>
      <c r="CG11" s="39">
        <f t="shared" si="15"/>
        <v>71.739130434782609</v>
      </c>
      <c r="CH11" s="25">
        <f t="shared" si="15"/>
        <v>83.333333333333343</v>
      </c>
      <c r="CI11" s="24">
        <f t="shared" si="15"/>
        <v>0</v>
      </c>
      <c r="CJ11" s="24">
        <f t="shared" si="15"/>
        <v>8.695652173913043</v>
      </c>
      <c r="CK11" s="27">
        <f t="shared" si="15"/>
        <v>97.826086956521735</v>
      </c>
      <c r="CL11" s="26">
        <f t="shared" si="15"/>
        <v>82.608695652173907</v>
      </c>
      <c r="CM11" s="24">
        <f t="shared" si="15"/>
        <v>71.739130434782609</v>
      </c>
      <c r="CN11" s="24">
        <f t="shared" si="15"/>
        <v>8.695652173913043</v>
      </c>
      <c r="CO11" s="24">
        <f t="shared" si="15"/>
        <v>6.5217391304347823</v>
      </c>
      <c r="CP11" s="25">
        <f t="shared" si="15"/>
        <v>64.444444444444443</v>
      </c>
      <c r="CT11" s="9"/>
      <c r="CU11" s="9"/>
      <c r="CV11" s="9"/>
      <c r="CW11" s="9"/>
      <c r="CX11" s="9"/>
      <c r="CY11" s="9"/>
      <c r="CZ11" s="9"/>
      <c r="DA11" s="9"/>
      <c r="DB11" s="9"/>
      <c r="DC11" s="9"/>
      <c r="DD11" s="9"/>
      <c r="DE11" s="9"/>
      <c r="DF11" s="9"/>
      <c r="DG11" s="9"/>
      <c r="DH11" s="9"/>
      <c r="DI11" s="9"/>
      <c r="DJ11" s="9"/>
      <c r="DK11" s="9"/>
      <c r="DL11" s="9"/>
      <c r="DM11" s="9"/>
      <c r="DN11" s="9"/>
      <c r="DO11" s="9"/>
      <c r="DP11" s="9"/>
    </row>
    <row r="12" spans="1:120" s="1" customFormat="1" x14ac:dyDescent="0.25">
      <c r="B12" s="1" t="s">
        <v>9</v>
      </c>
      <c r="C12" s="38">
        <v>0</v>
      </c>
      <c r="D12" s="38">
        <v>0</v>
      </c>
      <c r="E12" s="38">
        <v>0</v>
      </c>
      <c r="F12" s="38">
        <v>0</v>
      </c>
      <c r="G12" s="38">
        <v>0</v>
      </c>
      <c r="H12" s="38">
        <v>0</v>
      </c>
      <c r="I12" s="38">
        <v>0</v>
      </c>
      <c r="J12" s="38">
        <v>0</v>
      </c>
      <c r="K12" s="38">
        <v>1</v>
      </c>
      <c r="L12" s="38">
        <v>0</v>
      </c>
      <c r="M12" s="38">
        <v>1</v>
      </c>
      <c r="N12" s="38">
        <v>0</v>
      </c>
      <c r="O12" s="38">
        <v>44</v>
      </c>
      <c r="P12" s="38">
        <v>0</v>
      </c>
      <c r="Q12" s="38">
        <v>0</v>
      </c>
      <c r="R12" s="38">
        <v>0</v>
      </c>
      <c r="S12" s="1">
        <v>46</v>
      </c>
      <c r="V12" s="1">
        <v>2</v>
      </c>
      <c r="W12" s="1">
        <f>J5</f>
        <v>0</v>
      </c>
      <c r="X12" s="1">
        <f>J6</f>
        <v>0</v>
      </c>
      <c r="Y12" s="4">
        <f>J7</f>
        <v>17</v>
      </c>
      <c r="Z12" s="4">
        <f>J8</f>
        <v>19</v>
      </c>
      <c r="AA12" s="4">
        <f>J9</f>
        <v>5</v>
      </c>
      <c r="AB12" s="1">
        <f>J10</f>
        <v>0</v>
      </c>
      <c r="AC12" s="4">
        <f>J11</f>
        <v>7</v>
      </c>
      <c r="AD12" s="1">
        <f>J12</f>
        <v>0</v>
      </c>
      <c r="AE12" s="4">
        <f>J13</f>
        <v>7</v>
      </c>
      <c r="AF12" s="2">
        <f>J14</f>
        <v>5</v>
      </c>
      <c r="AG12" s="2">
        <f>J15</f>
        <v>7</v>
      </c>
      <c r="AH12" s="2">
        <f>J16</f>
        <v>10</v>
      </c>
      <c r="AI12" s="38">
        <f>J17</f>
        <v>7</v>
      </c>
      <c r="AJ12" s="2">
        <f>J18</f>
        <v>1</v>
      </c>
      <c r="AK12" s="1">
        <f>J19</f>
        <v>0</v>
      </c>
      <c r="AL12" s="1">
        <f>J20</f>
        <v>4</v>
      </c>
      <c r="AM12" s="3">
        <f>J21</f>
        <v>1</v>
      </c>
      <c r="AN12" s="3">
        <f>J22</f>
        <v>5</v>
      </c>
      <c r="AO12" s="1">
        <f>J23</f>
        <v>5</v>
      </c>
      <c r="AP12" s="1">
        <f>J24</f>
        <v>0</v>
      </c>
      <c r="AQ12" s="1">
        <f>J25</f>
        <v>3</v>
      </c>
      <c r="AR12" s="2">
        <f>J26</f>
        <v>9</v>
      </c>
      <c r="AU12" s="1">
        <v>2</v>
      </c>
      <c r="AV12" s="24">
        <f t="shared" ref="AV12:BQ12" si="16">PRODUCT(W12*100*1/W21)</f>
        <v>0</v>
      </c>
      <c r="AW12" s="24">
        <f t="shared" si="16"/>
        <v>0</v>
      </c>
      <c r="AX12" s="26">
        <f t="shared" si="16"/>
        <v>36.956521739130437</v>
      </c>
      <c r="AY12" s="26">
        <f t="shared" si="16"/>
        <v>41.304347826086953</v>
      </c>
      <c r="AZ12" s="26">
        <f t="shared" si="16"/>
        <v>10.869565217391305</v>
      </c>
      <c r="BA12" s="24">
        <f t="shared" si="16"/>
        <v>0</v>
      </c>
      <c r="BB12" s="26">
        <f t="shared" si="16"/>
        <v>15.217391304347826</v>
      </c>
      <c r="BC12" s="24">
        <f t="shared" si="16"/>
        <v>0</v>
      </c>
      <c r="BD12" s="26">
        <f t="shared" si="16"/>
        <v>15.217391304347826</v>
      </c>
      <c r="BE12" s="25">
        <f t="shared" si="16"/>
        <v>10.869565217391305</v>
      </c>
      <c r="BF12" s="25">
        <f t="shared" si="16"/>
        <v>15.217391304347826</v>
      </c>
      <c r="BG12" s="25">
        <f t="shared" si="16"/>
        <v>21.739130434782609</v>
      </c>
      <c r="BH12" s="39">
        <f t="shared" si="16"/>
        <v>15.217391304347826</v>
      </c>
      <c r="BI12" s="25">
        <f t="shared" si="16"/>
        <v>5.5555555555555554</v>
      </c>
      <c r="BJ12" s="24">
        <f t="shared" si="16"/>
        <v>0</v>
      </c>
      <c r="BK12" s="24">
        <f t="shared" si="16"/>
        <v>8.695652173913043</v>
      </c>
      <c r="BL12" s="27">
        <f t="shared" si="16"/>
        <v>2.1739130434782608</v>
      </c>
      <c r="BM12" s="27">
        <f t="shared" si="16"/>
        <v>10.869565217391305</v>
      </c>
      <c r="BN12" s="24">
        <f t="shared" si="16"/>
        <v>10.869565217391305</v>
      </c>
      <c r="BO12" s="24">
        <f t="shared" si="16"/>
        <v>0</v>
      </c>
      <c r="BP12" s="24">
        <f t="shared" si="16"/>
        <v>6.5217391304347823</v>
      </c>
      <c r="BQ12" s="25">
        <f t="shared" si="16"/>
        <v>20</v>
      </c>
      <c r="BT12" s="1">
        <v>2</v>
      </c>
      <c r="BU12" s="24">
        <f t="shared" ref="BU12:CP12" si="17">AV5+AV6+AV7+AV8+AV9+AV10+AV11+AV12</f>
        <v>0</v>
      </c>
      <c r="BV12" s="24">
        <f t="shared" si="17"/>
        <v>2.1739130434782608</v>
      </c>
      <c r="BW12" s="26">
        <f t="shared" si="17"/>
        <v>43.478260869565219</v>
      </c>
      <c r="BX12" s="26">
        <f t="shared" si="17"/>
        <v>50</v>
      </c>
      <c r="BY12" s="26">
        <f t="shared" si="17"/>
        <v>17.391304347826086</v>
      </c>
      <c r="BZ12" s="24">
        <f t="shared" si="17"/>
        <v>4.3478260869565215</v>
      </c>
      <c r="CA12" s="26">
        <f t="shared" si="17"/>
        <v>80.434782608695656</v>
      </c>
      <c r="CB12" s="24">
        <f t="shared" si="17"/>
        <v>0</v>
      </c>
      <c r="CC12" s="26">
        <f t="shared" si="17"/>
        <v>93.478260869565219</v>
      </c>
      <c r="CD12" s="25">
        <f t="shared" si="17"/>
        <v>97.826086956521749</v>
      </c>
      <c r="CE12" s="25">
        <f t="shared" si="17"/>
        <v>100.00000000000001</v>
      </c>
      <c r="CF12" s="25">
        <f t="shared" si="17"/>
        <v>84.782608695652172</v>
      </c>
      <c r="CG12" s="39">
        <f t="shared" si="17"/>
        <v>86.956521739130437</v>
      </c>
      <c r="CH12" s="25">
        <f t="shared" si="17"/>
        <v>88.8888888888889</v>
      </c>
      <c r="CI12" s="24">
        <f t="shared" si="17"/>
        <v>0</v>
      </c>
      <c r="CJ12" s="24">
        <f t="shared" si="17"/>
        <v>17.391304347826086</v>
      </c>
      <c r="CK12" s="27">
        <f t="shared" si="17"/>
        <v>100</v>
      </c>
      <c r="CL12" s="27">
        <f t="shared" si="17"/>
        <v>93.478260869565219</v>
      </c>
      <c r="CM12" s="24">
        <f t="shared" si="17"/>
        <v>82.608695652173907</v>
      </c>
      <c r="CN12" s="24">
        <f t="shared" si="17"/>
        <v>8.695652173913043</v>
      </c>
      <c r="CO12" s="24">
        <f t="shared" si="17"/>
        <v>13.043478260869565</v>
      </c>
      <c r="CP12" s="25">
        <f t="shared" si="17"/>
        <v>84.444444444444443</v>
      </c>
      <c r="CT12" s="9"/>
      <c r="CU12" s="9"/>
      <c r="CV12" s="9"/>
      <c r="CW12" s="9"/>
      <c r="CX12" s="9"/>
      <c r="CY12" s="9"/>
      <c r="CZ12" s="9"/>
      <c r="DA12" s="9"/>
      <c r="DB12" s="9"/>
      <c r="DC12" s="9"/>
      <c r="DD12" s="9"/>
      <c r="DE12" s="9"/>
      <c r="DF12" s="9"/>
      <c r="DG12" s="9"/>
      <c r="DH12" s="9"/>
      <c r="DI12" s="9"/>
      <c r="DJ12" s="9"/>
      <c r="DK12" s="9"/>
      <c r="DL12" s="9"/>
      <c r="DM12" s="9"/>
      <c r="DN12" s="9"/>
      <c r="DO12" s="9"/>
      <c r="DP12" s="9"/>
    </row>
    <row r="13" spans="1:120" s="1" customFormat="1" x14ac:dyDescent="0.25">
      <c r="B13" s="1" t="s">
        <v>10</v>
      </c>
      <c r="C13" s="4">
        <v>0</v>
      </c>
      <c r="D13" s="4">
        <v>0</v>
      </c>
      <c r="E13" s="4">
        <v>1</v>
      </c>
      <c r="F13" s="4">
        <v>0</v>
      </c>
      <c r="G13" s="4">
        <v>1</v>
      </c>
      <c r="H13" s="4">
        <v>12</v>
      </c>
      <c r="I13" s="4">
        <v>22</v>
      </c>
      <c r="J13" s="4">
        <v>7</v>
      </c>
      <c r="K13" s="4">
        <v>2</v>
      </c>
      <c r="L13" s="3">
        <v>1</v>
      </c>
      <c r="M13" s="3">
        <v>0</v>
      </c>
      <c r="N13" s="3">
        <v>0</v>
      </c>
      <c r="O13" s="3">
        <v>0</v>
      </c>
      <c r="P13" s="3">
        <v>0</v>
      </c>
      <c r="Q13" s="3">
        <v>0</v>
      </c>
      <c r="R13" s="3">
        <v>0</v>
      </c>
      <c r="S13" s="1">
        <v>46</v>
      </c>
      <c r="V13" s="1">
        <v>4</v>
      </c>
      <c r="W13" s="1">
        <f>K5</f>
        <v>1</v>
      </c>
      <c r="X13" s="1">
        <f>K6</f>
        <v>1</v>
      </c>
      <c r="Y13" s="4">
        <f>K7</f>
        <v>16</v>
      </c>
      <c r="Z13" s="4">
        <f>K8</f>
        <v>15</v>
      </c>
      <c r="AA13" s="4">
        <f>K9</f>
        <v>27</v>
      </c>
      <c r="AB13" s="1">
        <f>K10</f>
        <v>0</v>
      </c>
      <c r="AC13" s="4">
        <f>K11</f>
        <v>4</v>
      </c>
      <c r="AD13" s="1">
        <f>K12</f>
        <v>1</v>
      </c>
      <c r="AE13" s="4">
        <f>K13</f>
        <v>2</v>
      </c>
      <c r="AF13" s="4">
        <f>K14</f>
        <v>1</v>
      </c>
      <c r="AG13" s="3">
        <f>K15</f>
        <v>0</v>
      </c>
      <c r="AH13" s="2">
        <f>K16</f>
        <v>5</v>
      </c>
      <c r="AI13" s="38">
        <f>K17</f>
        <v>3</v>
      </c>
      <c r="AJ13" s="3">
        <f>K18</f>
        <v>1</v>
      </c>
      <c r="AK13" s="1">
        <f>K19</f>
        <v>2</v>
      </c>
      <c r="AL13" s="1">
        <f>K20</f>
        <v>15</v>
      </c>
      <c r="AM13" s="3">
        <f>K21</f>
        <v>0</v>
      </c>
      <c r="AN13" s="3">
        <f>K22</f>
        <v>2</v>
      </c>
      <c r="AO13" s="1">
        <f>K23</f>
        <v>5</v>
      </c>
      <c r="AP13" s="1">
        <f>K24</f>
        <v>3</v>
      </c>
      <c r="AQ13" s="1">
        <f>K25</f>
        <v>19</v>
      </c>
      <c r="AR13" s="2">
        <f>K26</f>
        <v>6</v>
      </c>
      <c r="AU13" s="1">
        <v>4</v>
      </c>
      <c r="AV13" s="24">
        <f t="shared" ref="AV13:BQ13" si="18">PRODUCT(W13*100*1/W21)</f>
        <v>2.1739130434782608</v>
      </c>
      <c r="AW13" s="24">
        <f t="shared" si="18"/>
        <v>2.1739130434782608</v>
      </c>
      <c r="AX13" s="26">
        <f t="shared" si="18"/>
        <v>34.782608695652172</v>
      </c>
      <c r="AY13" s="26">
        <f t="shared" si="18"/>
        <v>32.608695652173914</v>
      </c>
      <c r="AZ13" s="26">
        <f t="shared" si="18"/>
        <v>58.695652173913047</v>
      </c>
      <c r="BA13" s="24">
        <f t="shared" si="18"/>
        <v>0</v>
      </c>
      <c r="BB13" s="26">
        <f t="shared" si="18"/>
        <v>8.695652173913043</v>
      </c>
      <c r="BC13" s="24">
        <f t="shared" si="18"/>
        <v>2.1739130434782608</v>
      </c>
      <c r="BD13" s="26">
        <f t="shared" si="18"/>
        <v>4.3478260869565215</v>
      </c>
      <c r="BE13" s="26">
        <f t="shared" si="18"/>
        <v>2.1739130434782608</v>
      </c>
      <c r="BF13" s="27">
        <f t="shared" si="18"/>
        <v>0</v>
      </c>
      <c r="BG13" s="25">
        <f t="shared" si="18"/>
        <v>10.869565217391305</v>
      </c>
      <c r="BH13" s="39">
        <f t="shared" si="18"/>
        <v>6.5217391304347823</v>
      </c>
      <c r="BI13" s="27">
        <f t="shared" si="18"/>
        <v>5.5555555555555554</v>
      </c>
      <c r="BJ13" s="24">
        <f t="shared" si="18"/>
        <v>4.3478260869565215</v>
      </c>
      <c r="BK13" s="24">
        <f t="shared" si="18"/>
        <v>32.608695652173914</v>
      </c>
      <c r="BL13" s="27">
        <f t="shared" si="18"/>
        <v>0</v>
      </c>
      <c r="BM13" s="27">
        <f t="shared" si="18"/>
        <v>4.3478260869565215</v>
      </c>
      <c r="BN13" s="24">
        <f t="shared" si="18"/>
        <v>10.869565217391305</v>
      </c>
      <c r="BO13" s="24">
        <f t="shared" si="18"/>
        <v>6.5217391304347823</v>
      </c>
      <c r="BP13" s="24">
        <f t="shared" si="18"/>
        <v>41.304347826086953</v>
      </c>
      <c r="BQ13" s="25">
        <f t="shared" si="18"/>
        <v>13.333333333333334</v>
      </c>
      <c r="BT13" s="1">
        <v>4</v>
      </c>
      <c r="BU13" s="24">
        <f t="shared" ref="BU13:CP13" si="19">AV5+AV6+AV7+AV8+AV9+AV10+AV11+AV12+AV13</f>
        <v>2.1739130434782608</v>
      </c>
      <c r="BV13" s="24">
        <f t="shared" si="19"/>
        <v>4.3478260869565215</v>
      </c>
      <c r="BW13" s="26">
        <f t="shared" si="19"/>
        <v>78.260869565217391</v>
      </c>
      <c r="BX13" s="26">
        <f t="shared" si="19"/>
        <v>82.608695652173907</v>
      </c>
      <c r="BY13" s="26">
        <f t="shared" si="19"/>
        <v>76.086956521739125</v>
      </c>
      <c r="BZ13" s="24">
        <f t="shared" si="19"/>
        <v>4.3478260869565215</v>
      </c>
      <c r="CA13" s="26">
        <f t="shared" si="19"/>
        <v>89.130434782608702</v>
      </c>
      <c r="CB13" s="24">
        <f t="shared" si="19"/>
        <v>2.1739130434782608</v>
      </c>
      <c r="CC13" s="26">
        <f t="shared" si="19"/>
        <v>97.826086956521735</v>
      </c>
      <c r="CD13" s="26">
        <f t="shared" si="19"/>
        <v>100.00000000000001</v>
      </c>
      <c r="CE13" s="27">
        <f t="shared" si="19"/>
        <v>100.00000000000001</v>
      </c>
      <c r="CF13" s="25">
        <f t="shared" si="19"/>
        <v>95.65217391304347</v>
      </c>
      <c r="CG13" s="39">
        <f t="shared" si="19"/>
        <v>93.478260869565219</v>
      </c>
      <c r="CH13" s="27">
        <f t="shared" si="19"/>
        <v>94.444444444444457</v>
      </c>
      <c r="CI13" s="24">
        <f t="shared" si="19"/>
        <v>4.3478260869565215</v>
      </c>
      <c r="CJ13" s="24">
        <f t="shared" si="19"/>
        <v>50</v>
      </c>
      <c r="CK13" s="27">
        <f t="shared" si="19"/>
        <v>100</v>
      </c>
      <c r="CL13" s="27">
        <f t="shared" si="19"/>
        <v>97.826086956521735</v>
      </c>
      <c r="CM13" s="24">
        <f t="shared" si="19"/>
        <v>93.478260869565219</v>
      </c>
      <c r="CN13" s="24">
        <f t="shared" si="19"/>
        <v>15.217391304347824</v>
      </c>
      <c r="CO13" s="24">
        <f t="shared" si="19"/>
        <v>54.347826086956516</v>
      </c>
      <c r="CP13" s="25">
        <f t="shared" si="19"/>
        <v>97.777777777777771</v>
      </c>
      <c r="CT13" s="9"/>
      <c r="CU13" s="9"/>
      <c r="CV13" s="9"/>
      <c r="CW13" s="9"/>
      <c r="CX13" s="9"/>
      <c r="CY13" s="9"/>
      <c r="CZ13" s="9"/>
      <c r="DA13" s="9"/>
      <c r="DB13" s="9"/>
      <c r="DC13" s="9"/>
      <c r="DD13" s="9"/>
      <c r="DE13" s="9"/>
      <c r="DF13" s="9"/>
      <c r="DG13" s="9"/>
      <c r="DH13" s="9"/>
      <c r="DI13" s="9"/>
      <c r="DJ13" s="9"/>
      <c r="DK13" s="9"/>
      <c r="DL13" s="9"/>
      <c r="DM13" s="9"/>
      <c r="DN13" s="9"/>
      <c r="DO13" s="9"/>
      <c r="DP13" s="9"/>
    </row>
    <row r="14" spans="1:120" s="1" customFormat="1" x14ac:dyDescent="0.25">
      <c r="B14" s="1" t="s">
        <v>11</v>
      </c>
      <c r="C14" s="2">
        <v>0</v>
      </c>
      <c r="D14" s="2">
        <v>0</v>
      </c>
      <c r="E14" s="2">
        <v>16</v>
      </c>
      <c r="F14" s="2">
        <v>0</v>
      </c>
      <c r="G14" s="2">
        <v>11</v>
      </c>
      <c r="H14" s="2">
        <v>13</v>
      </c>
      <c r="I14" s="2">
        <v>0</v>
      </c>
      <c r="J14" s="2">
        <v>5</v>
      </c>
      <c r="K14" s="4">
        <v>1</v>
      </c>
      <c r="L14" s="4">
        <v>0</v>
      </c>
      <c r="M14" s="3">
        <v>0</v>
      </c>
      <c r="N14" s="3">
        <v>0</v>
      </c>
      <c r="O14" s="3">
        <v>0</v>
      </c>
      <c r="P14" s="3">
        <v>0</v>
      </c>
      <c r="Q14" s="3">
        <v>0</v>
      </c>
      <c r="R14" s="3">
        <v>0</v>
      </c>
      <c r="S14" s="1">
        <v>46</v>
      </c>
      <c r="V14" s="1">
        <v>8</v>
      </c>
      <c r="W14" s="1">
        <f>L5</f>
        <v>0</v>
      </c>
      <c r="X14" s="1">
        <f>L6</f>
        <v>0</v>
      </c>
      <c r="Y14" s="4">
        <f>L7</f>
        <v>6</v>
      </c>
      <c r="Z14" s="4">
        <f>L8</f>
        <v>5</v>
      </c>
      <c r="AA14" s="4">
        <f>L9</f>
        <v>5</v>
      </c>
      <c r="AB14" s="1">
        <f>L10</f>
        <v>19</v>
      </c>
      <c r="AC14" s="4">
        <f>L11</f>
        <v>2</v>
      </c>
      <c r="AD14" s="1">
        <f>L12</f>
        <v>0</v>
      </c>
      <c r="AE14" s="3">
        <f>L13</f>
        <v>1</v>
      </c>
      <c r="AF14" s="4">
        <f>L14</f>
        <v>0</v>
      </c>
      <c r="AG14" s="3">
        <f>L15</f>
        <v>0</v>
      </c>
      <c r="AH14" s="2">
        <f>L16</f>
        <v>1</v>
      </c>
      <c r="AI14" s="38">
        <f>L17</f>
        <v>0</v>
      </c>
      <c r="AJ14" s="3">
        <f>L18</f>
        <v>1</v>
      </c>
      <c r="AK14" s="1">
        <f>L19</f>
        <v>2</v>
      </c>
      <c r="AL14" s="1">
        <f>L20</f>
        <v>10</v>
      </c>
      <c r="AM14" s="3">
        <f>L21</f>
        <v>0</v>
      </c>
      <c r="AN14" s="3">
        <f>L22</f>
        <v>1</v>
      </c>
      <c r="AO14" s="1">
        <f>L23</f>
        <v>3</v>
      </c>
      <c r="AP14" s="1">
        <f>L24</f>
        <v>1</v>
      </c>
      <c r="AQ14" s="1">
        <f>L25</f>
        <v>17</v>
      </c>
      <c r="AR14" s="2">
        <f>L26</f>
        <v>1</v>
      </c>
      <c r="AU14" s="1">
        <v>8</v>
      </c>
      <c r="AV14" s="24">
        <f t="shared" ref="AV14:BQ14" si="20">PRODUCT(W14*100*1/W21)</f>
        <v>0</v>
      </c>
      <c r="AW14" s="24">
        <f t="shared" si="20"/>
        <v>0</v>
      </c>
      <c r="AX14" s="26">
        <f t="shared" si="20"/>
        <v>13.043478260869565</v>
      </c>
      <c r="AY14" s="26">
        <f t="shared" si="20"/>
        <v>10.869565217391305</v>
      </c>
      <c r="AZ14" s="26">
        <f t="shared" si="20"/>
        <v>10.869565217391305</v>
      </c>
      <c r="BA14" s="24">
        <f t="shared" si="20"/>
        <v>41.304347826086953</v>
      </c>
      <c r="BB14" s="26">
        <f t="shared" si="20"/>
        <v>4.3478260869565215</v>
      </c>
      <c r="BC14" s="24">
        <f t="shared" si="20"/>
        <v>0</v>
      </c>
      <c r="BD14" s="27">
        <f t="shared" si="20"/>
        <v>2.1739130434782608</v>
      </c>
      <c r="BE14" s="26">
        <f t="shared" si="20"/>
        <v>0</v>
      </c>
      <c r="BF14" s="27">
        <f t="shared" si="20"/>
        <v>0</v>
      </c>
      <c r="BG14" s="25">
        <f t="shared" si="20"/>
        <v>2.1739130434782608</v>
      </c>
      <c r="BH14" s="40">
        <f t="shared" si="20"/>
        <v>0</v>
      </c>
      <c r="BI14" s="27">
        <f t="shared" si="20"/>
        <v>5.5555555555555554</v>
      </c>
      <c r="BJ14" s="24">
        <f t="shared" si="20"/>
        <v>4.3478260869565215</v>
      </c>
      <c r="BK14" s="24">
        <f t="shared" si="20"/>
        <v>21.739130434782609</v>
      </c>
      <c r="BL14" s="27">
        <f t="shared" si="20"/>
        <v>0</v>
      </c>
      <c r="BM14" s="27">
        <f t="shared" si="20"/>
        <v>2.1739130434782608</v>
      </c>
      <c r="BN14" s="24">
        <f t="shared" si="20"/>
        <v>6.5217391304347823</v>
      </c>
      <c r="BO14" s="24">
        <f t="shared" si="20"/>
        <v>2.1739130434782608</v>
      </c>
      <c r="BP14" s="24">
        <f t="shared" si="20"/>
        <v>36.956521739130437</v>
      </c>
      <c r="BQ14" s="25">
        <f t="shared" si="20"/>
        <v>2.2222222222222223</v>
      </c>
      <c r="BT14" s="1">
        <v>8</v>
      </c>
      <c r="BU14" s="24">
        <f t="shared" ref="BU14:CP14" si="21">AV5+AV6+AV7+AV8+AV9+AV10+AV11+AV12+AV13+AV14</f>
        <v>2.1739130434782608</v>
      </c>
      <c r="BV14" s="24">
        <f t="shared" si="21"/>
        <v>4.3478260869565215</v>
      </c>
      <c r="BW14" s="26">
        <f t="shared" si="21"/>
        <v>91.304347826086953</v>
      </c>
      <c r="BX14" s="26">
        <f t="shared" si="21"/>
        <v>93.478260869565219</v>
      </c>
      <c r="BY14" s="26">
        <f t="shared" si="21"/>
        <v>86.956521739130437</v>
      </c>
      <c r="BZ14" s="24">
        <f t="shared" si="21"/>
        <v>45.652173913043477</v>
      </c>
      <c r="CA14" s="26">
        <f t="shared" si="21"/>
        <v>93.478260869565219</v>
      </c>
      <c r="CB14" s="24">
        <f t="shared" si="21"/>
        <v>2.1739130434782608</v>
      </c>
      <c r="CC14" s="27">
        <f t="shared" si="21"/>
        <v>100</v>
      </c>
      <c r="CD14" s="26">
        <f t="shared" si="21"/>
        <v>100.00000000000001</v>
      </c>
      <c r="CE14" s="27">
        <f t="shared" si="21"/>
        <v>100.00000000000001</v>
      </c>
      <c r="CF14" s="25">
        <f t="shared" si="21"/>
        <v>97.826086956521735</v>
      </c>
      <c r="CG14" s="40">
        <f t="shared" si="21"/>
        <v>93.478260869565219</v>
      </c>
      <c r="CH14" s="27">
        <f t="shared" si="21"/>
        <v>100.00000000000001</v>
      </c>
      <c r="CI14" s="24">
        <f t="shared" si="21"/>
        <v>8.695652173913043</v>
      </c>
      <c r="CJ14" s="24">
        <f t="shared" si="21"/>
        <v>71.739130434782609</v>
      </c>
      <c r="CK14" s="27">
        <f t="shared" si="21"/>
        <v>100</v>
      </c>
      <c r="CL14" s="27">
        <f t="shared" si="21"/>
        <v>100</v>
      </c>
      <c r="CM14" s="24">
        <f t="shared" si="21"/>
        <v>100</v>
      </c>
      <c r="CN14" s="24">
        <f t="shared" si="21"/>
        <v>17.391304347826086</v>
      </c>
      <c r="CO14" s="24">
        <f t="shared" si="21"/>
        <v>91.304347826086953</v>
      </c>
      <c r="CP14" s="25">
        <f t="shared" si="21"/>
        <v>100</v>
      </c>
      <c r="CT14" s="9"/>
      <c r="CU14" s="9"/>
      <c r="CV14" s="9"/>
      <c r="CW14" s="9"/>
      <c r="CX14" s="9"/>
      <c r="CY14" s="9"/>
      <c r="CZ14" s="9"/>
      <c r="DA14" s="9"/>
      <c r="DB14" s="9"/>
      <c r="DC14" s="9"/>
      <c r="DD14" s="9"/>
      <c r="DE14" s="9"/>
      <c r="DF14" s="9"/>
      <c r="DG14" s="9"/>
      <c r="DH14" s="9"/>
      <c r="DI14" s="9"/>
      <c r="DJ14" s="9"/>
      <c r="DK14" s="9"/>
      <c r="DL14" s="9"/>
      <c r="DM14" s="9"/>
      <c r="DN14" s="9"/>
      <c r="DO14" s="9"/>
      <c r="DP14" s="9"/>
    </row>
    <row r="15" spans="1:120" s="1" customFormat="1" x14ac:dyDescent="0.25">
      <c r="B15" s="1" t="s">
        <v>12</v>
      </c>
      <c r="C15" s="2">
        <v>0</v>
      </c>
      <c r="D15" s="2">
        <v>0</v>
      </c>
      <c r="E15" s="2">
        <v>0</v>
      </c>
      <c r="F15" s="2">
        <v>0</v>
      </c>
      <c r="G15" s="2">
        <v>1</v>
      </c>
      <c r="H15" s="2">
        <v>7</v>
      </c>
      <c r="I15" s="2">
        <v>31</v>
      </c>
      <c r="J15" s="2">
        <v>7</v>
      </c>
      <c r="K15" s="3">
        <v>0</v>
      </c>
      <c r="L15" s="3">
        <v>0</v>
      </c>
      <c r="M15" s="3">
        <v>0</v>
      </c>
      <c r="N15" s="3">
        <v>0</v>
      </c>
      <c r="O15" s="3">
        <v>0</v>
      </c>
      <c r="P15" s="3">
        <v>0</v>
      </c>
      <c r="Q15" s="3">
        <v>0</v>
      </c>
      <c r="R15" s="3">
        <v>0</v>
      </c>
      <c r="S15" s="1">
        <v>46</v>
      </c>
      <c r="V15" s="1">
        <v>16</v>
      </c>
      <c r="W15" s="1">
        <f>M5</f>
        <v>2</v>
      </c>
      <c r="X15" s="1">
        <f>M6</f>
        <v>1</v>
      </c>
      <c r="Y15" s="4">
        <f>M7</f>
        <v>0</v>
      </c>
      <c r="Z15" s="4">
        <f>M8</f>
        <v>1</v>
      </c>
      <c r="AA15" s="4">
        <f>M9</f>
        <v>6</v>
      </c>
      <c r="AB15" s="1">
        <f>M10</f>
        <v>25</v>
      </c>
      <c r="AC15" s="3">
        <f>M11</f>
        <v>2</v>
      </c>
      <c r="AD15" s="1">
        <f>M12</f>
        <v>1</v>
      </c>
      <c r="AE15" s="3">
        <f>M13</f>
        <v>0</v>
      </c>
      <c r="AF15" s="3">
        <f>M14</f>
        <v>0</v>
      </c>
      <c r="AG15" s="3">
        <f>M15</f>
        <v>0</v>
      </c>
      <c r="AH15" s="2">
        <f>M16</f>
        <v>1</v>
      </c>
      <c r="AI15" s="38">
        <f>M17</f>
        <v>3</v>
      </c>
      <c r="AJ15" s="3">
        <f>M18</f>
        <v>0</v>
      </c>
      <c r="AK15" s="1">
        <f>M19</f>
        <v>4</v>
      </c>
      <c r="AL15" s="1">
        <f>M20</f>
        <v>5</v>
      </c>
      <c r="AM15" s="3">
        <f>M21</f>
        <v>0</v>
      </c>
      <c r="AN15" s="3">
        <f>M22</f>
        <v>0</v>
      </c>
      <c r="AO15" s="1">
        <f>M23</f>
        <v>0</v>
      </c>
      <c r="AP15" s="1">
        <f>M24</f>
        <v>38</v>
      </c>
      <c r="AQ15" s="1">
        <f>M25</f>
        <v>4</v>
      </c>
      <c r="AR15" s="3">
        <f>M26</f>
        <v>0</v>
      </c>
      <c r="AU15" s="1">
        <v>16</v>
      </c>
      <c r="AV15" s="24">
        <f t="shared" ref="AV15:BQ15" si="22">PRODUCT(W15*100*1/W21)</f>
        <v>4.3478260869565215</v>
      </c>
      <c r="AW15" s="24">
        <f t="shared" si="22"/>
        <v>2.1739130434782608</v>
      </c>
      <c r="AX15" s="26">
        <f t="shared" si="22"/>
        <v>0</v>
      </c>
      <c r="AY15" s="26">
        <f t="shared" si="22"/>
        <v>2.1739130434782608</v>
      </c>
      <c r="AZ15" s="26">
        <f t="shared" si="22"/>
        <v>13.043478260869565</v>
      </c>
      <c r="BA15" s="24">
        <f t="shared" si="22"/>
        <v>54.347826086956523</v>
      </c>
      <c r="BB15" s="27">
        <f t="shared" si="22"/>
        <v>4.3478260869565215</v>
      </c>
      <c r="BC15" s="24">
        <f t="shared" si="22"/>
        <v>2.1739130434782608</v>
      </c>
      <c r="BD15" s="27">
        <f t="shared" si="22"/>
        <v>0</v>
      </c>
      <c r="BE15" s="27">
        <f t="shared" si="22"/>
        <v>0</v>
      </c>
      <c r="BF15" s="27">
        <f t="shared" si="22"/>
        <v>0</v>
      </c>
      <c r="BG15" s="25">
        <f t="shared" si="22"/>
        <v>2.1739130434782608</v>
      </c>
      <c r="BH15" s="40">
        <f t="shared" si="22"/>
        <v>6.5217391304347823</v>
      </c>
      <c r="BI15" s="27">
        <f t="shared" si="22"/>
        <v>0</v>
      </c>
      <c r="BJ15" s="24">
        <f t="shared" si="22"/>
        <v>8.695652173913043</v>
      </c>
      <c r="BK15" s="24">
        <f t="shared" si="22"/>
        <v>10.869565217391305</v>
      </c>
      <c r="BL15" s="27">
        <f t="shared" si="22"/>
        <v>0</v>
      </c>
      <c r="BM15" s="27">
        <f t="shared" si="22"/>
        <v>0</v>
      </c>
      <c r="BN15" s="24">
        <f t="shared" si="22"/>
        <v>0</v>
      </c>
      <c r="BO15" s="24">
        <f t="shared" si="22"/>
        <v>82.608695652173907</v>
      </c>
      <c r="BP15" s="24">
        <f t="shared" si="22"/>
        <v>8.695652173913043</v>
      </c>
      <c r="BQ15" s="27">
        <f t="shared" si="22"/>
        <v>0</v>
      </c>
      <c r="BT15" s="1">
        <v>16</v>
      </c>
      <c r="BU15" s="24">
        <f t="shared" ref="BU15:CP15" si="23">AV5+AV6+AV7+AV8+AV9+AV10+AV11+AV12+AV13+AV14+AV15</f>
        <v>6.5217391304347823</v>
      </c>
      <c r="BV15" s="24">
        <f t="shared" si="23"/>
        <v>6.5217391304347823</v>
      </c>
      <c r="BW15" s="26">
        <f t="shared" si="23"/>
        <v>91.304347826086953</v>
      </c>
      <c r="BX15" s="26">
        <f t="shared" si="23"/>
        <v>95.652173913043484</v>
      </c>
      <c r="BY15" s="26">
        <f t="shared" si="23"/>
        <v>100</v>
      </c>
      <c r="BZ15" s="24">
        <f t="shared" si="23"/>
        <v>100</v>
      </c>
      <c r="CA15" s="27">
        <f t="shared" si="23"/>
        <v>97.826086956521735</v>
      </c>
      <c r="CB15" s="24">
        <f t="shared" si="23"/>
        <v>4.3478260869565215</v>
      </c>
      <c r="CC15" s="27">
        <f t="shared" si="23"/>
        <v>100</v>
      </c>
      <c r="CD15" s="27">
        <f t="shared" si="23"/>
        <v>100.00000000000001</v>
      </c>
      <c r="CE15" s="27">
        <f t="shared" si="23"/>
        <v>100.00000000000001</v>
      </c>
      <c r="CF15" s="25">
        <f t="shared" si="23"/>
        <v>100</v>
      </c>
      <c r="CG15" s="40">
        <f t="shared" si="23"/>
        <v>100</v>
      </c>
      <c r="CH15" s="27">
        <f t="shared" si="23"/>
        <v>100.00000000000001</v>
      </c>
      <c r="CI15" s="24">
        <f t="shared" si="23"/>
        <v>17.391304347826086</v>
      </c>
      <c r="CJ15" s="24">
        <f t="shared" si="23"/>
        <v>82.608695652173907</v>
      </c>
      <c r="CK15" s="27">
        <f t="shared" si="23"/>
        <v>100</v>
      </c>
      <c r="CL15" s="27">
        <f t="shared" si="23"/>
        <v>100</v>
      </c>
      <c r="CM15" s="24">
        <f t="shared" si="23"/>
        <v>100</v>
      </c>
      <c r="CN15" s="24">
        <f t="shared" si="23"/>
        <v>100</v>
      </c>
      <c r="CO15" s="24">
        <f t="shared" si="23"/>
        <v>100</v>
      </c>
      <c r="CP15" s="27">
        <f t="shared" si="23"/>
        <v>100</v>
      </c>
      <c r="CT15" s="9"/>
      <c r="CU15" s="9"/>
      <c r="CV15" s="9"/>
      <c r="CW15" s="9"/>
      <c r="CX15" s="9"/>
      <c r="CY15" s="9"/>
      <c r="CZ15" s="9"/>
      <c r="DA15" s="9"/>
      <c r="DB15" s="9"/>
      <c r="DC15" s="9"/>
      <c r="DD15" s="9"/>
      <c r="DE15" s="9"/>
      <c r="DF15" s="9"/>
      <c r="DG15" s="9"/>
      <c r="DH15" s="9"/>
      <c r="DI15" s="9"/>
      <c r="DJ15" s="9"/>
      <c r="DK15" s="9"/>
      <c r="DL15" s="9"/>
      <c r="DM15" s="9"/>
      <c r="DN15" s="9"/>
      <c r="DO15" s="9"/>
      <c r="DP15" s="9"/>
    </row>
    <row r="16" spans="1:120" s="1" customFormat="1" x14ac:dyDescent="0.25">
      <c r="B16" s="1" t="s">
        <v>13</v>
      </c>
      <c r="C16" s="2">
        <v>0</v>
      </c>
      <c r="D16" s="2">
        <v>0</v>
      </c>
      <c r="E16" s="2">
        <v>0</v>
      </c>
      <c r="F16" s="2">
        <v>0</v>
      </c>
      <c r="G16" s="2">
        <v>4</v>
      </c>
      <c r="H16" s="2">
        <v>0</v>
      </c>
      <c r="I16" s="2">
        <v>25</v>
      </c>
      <c r="J16" s="2">
        <v>10</v>
      </c>
      <c r="K16" s="2">
        <v>5</v>
      </c>
      <c r="L16" s="2">
        <v>1</v>
      </c>
      <c r="M16" s="2">
        <v>1</v>
      </c>
      <c r="N16" s="3">
        <v>0</v>
      </c>
      <c r="O16" s="3">
        <v>0</v>
      </c>
      <c r="P16" s="3">
        <v>0</v>
      </c>
      <c r="Q16" s="3">
        <v>0</v>
      </c>
      <c r="R16" s="3">
        <v>0</v>
      </c>
      <c r="S16" s="1">
        <v>46</v>
      </c>
      <c r="V16" s="1">
        <v>32</v>
      </c>
      <c r="W16" s="1">
        <f>N5</f>
        <v>1</v>
      </c>
      <c r="X16" s="1">
        <f>N6</f>
        <v>0</v>
      </c>
      <c r="Y16" s="3">
        <f>N7</f>
        <v>2</v>
      </c>
      <c r="Z16" s="3">
        <f>N8</f>
        <v>2</v>
      </c>
      <c r="AA16" s="3">
        <f>N9</f>
        <v>0</v>
      </c>
      <c r="AB16" s="1">
        <f>N10</f>
        <v>0</v>
      </c>
      <c r="AC16" s="3">
        <f>N11</f>
        <v>0</v>
      </c>
      <c r="AD16" s="1">
        <f>N12</f>
        <v>0</v>
      </c>
      <c r="AE16" s="3">
        <f>N13</f>
        <v>0</v>
      </c>
      <c r="AF16" s="3">
        <f>N14</f>
        <v>0</v>
      </c>
      <c r="AG16" s="3">
        <f>N15</f>
        <v>0</v>
      </c>
      <c r="AH16" s="3">
        <f>N16</f>
        <v>0</v>
      </c>
      <c r="AI16" s="38">
        <f>N17</f>
        <v>0</v>
      </c>
      <c r="AJ16" s="3">
        <f>N18</f>
        <v>0</v>
      </c>
      <c r="AK16" s="1">
        <f>N19</f>
        <v>7</v>
      </c>
      <c r="AL16" s="1">
        <f>N20</f>
        <v>8</v>
      </c>
      <c r="AM16" s="3">
        <f>N21</f>
        <v>0</v>
      </c>
      <c r="AN16" s="3">
        <f>N22</f>
        <v>0</v>
      </c>
      <c r="AO16" s="1">
        <f>N23</f>
        <v>0</v>
      </c>
      <c r="AP16" s="1">
        <f>N24</f>
        <v>0</v>
      </c>
      <c r="AQ16" s="1">
        <f>N25</f>
        <v>0</v>
      </c>
      <c r="AR16" s="3">
        <f>N26</f>
        <v>0</v>
      </c>
      <c r="AU16" s="1">
        <v>32</v>
      </c>
      <c r="AV16" s="24">
        <f t="shared" ref="AV16:BQ16" si="24">PRODUCT(W16*100*1/W21)</f>
        <v>2.1739130434782608</v>
      </c>
      <c r="AW16" s="24">
        <f t="shared" si="24"/>
        <v>0</v>
      </c>
      <c r="AX16" s="27">
        <f t="shared" si="24"/>
        <v>4.3478260869565215</v>
      </c>
      <c r="AY16" s="27">
        <f t="shared" si="24"/>
        <v>4.3478260869565215</v>
      </c>
      <c r="AZ16" s="27">
        <f t="shared" si="24"/>
        <v>0</v>
      </c>
      <c r="BA16" s="24">
        <f t="shared" si="24"/>
        <v>0</v>
      </c>
      <c r="BB16" s="27">
        <f t="shared" si="24"/>
        <v>0</v>
      </c>
      <c r="BC16" s="24">
        <f t="shared" si="24"/>
        <v>0</v>
      </c>
      <c r="BD16" s="27">
        <f t="shared" si="24"/>
        <v>0</v>
      </c>
      <c r="BE16" s="27">
        <f t="shared" si="24"/>
        <v>0</v>
      </c>
      <c r="BF16" s="27">
        <f t="shared" si="24"/>
        <v>0</v>
      </c>
      <c r="BG16" s="27">
        <f t="shared" si="24"/>
        <v>0</v>
      </c>
      <c r="BH16" s="40">
        <f t="shared" si="24"/>
        <v>0</v>
      </c>
      <c r="BI16" s="27">
        <f t="shared" si="24"/>
        <v>0</v>
      </c>
      <c r="BJ16" s="24">
        <f t="shared" si="24"/>
        <v>15.217391304347826</v>
      </c>
      <c r="BK16" s="24">
        <f t="shared" si="24"/>
        <v>17.391304347826086</v>
      </c>
      <c r="BL16" s="27">
        <f t="shared" si="24"/>
        <v>0</v>
      </c>
      <c r="BM16" s="27">
        <f t="shared" si="24"/>
        <v>0</v>
      </c>
      <c r="BN16" s="24">
        <f t="shared" si="24"/>
        <v>0</v>
      </c>
      <c r="BO16" s="24">
        <f t="shared" si="24"/>
        <v>0</v>
      </c>
      <c r="BP16" s="24">
        <f t="shared" si="24"/>
        <v>0</v>
      </c>
      <c r="BQ16" s="27">
        <f t="shared" si="24"/>
        <v>0</v>
      </c>
      <c r="BT16" s="1">
        <v>32</v>
      </c>
      <c r="BU16" s="24">
        <f t="shared" ref="BU16:CP16" si="25">AV5+AV6+AV7+AV8+AV9+AV10+AV11+AV12+AV13+AV14+AV15+AV16</f>
        <v>8.695652173913043</v>
      </c>
      <c r="BV16" s="24">
        <f t="shared" si="25"/>
        <v>6.5217391304347823</v>
      </c>
      <c r="BW16" s="27">
        <f t="shared" si="25"/>
        <v>95.65217391304347</v>
      </c>
      <c r="BX16" s="27">
        <f t="shared" si="25"/>
        <v>100</v>
      </c>
      <c r="BY16" s="27">
        <f t="shared" si="25"/>
        <v>100</v>
      </c>
      <c r="BZ16" s="24">
        <f t="shared" si="25"/>
        <v>100</v>
      </c>
      <c r="CA16" s="27">
        <f t="shared" si="25"/>
        <v>97.826086956521735</v>
      </c>
      <c r="CB16" s="24">
        <f t="shared" si="25"/>
        <v>4.3478260869565215</v>
      </c>
      <c r="CC16" s="27">
        <f t="shared" si="25"/>
        <v>100</v>
      </c>
      <c r="CD16" s="27">
        <f t="shared" si="25"/>
        <v>100.00000000000001</v>
      </c>
      <c r="CE16" s="27">
        <f t="shared" si="25"/>
        <v>100.00000000000001</v>
      </c>
      <c r="CF16" s="27">
        <f t="shared" si="25"/>
        <v>100</v>
      </c>
      <c r="CG16" s="40">
        <f t="shared" si="25"/>
        <v>100</v>
      </c>
      <c r="CH16" s="27">
        <f t="shared" si="25"/>
        <v>100.00000000000001</v>
      </c>
      <c r="CI16" s="24">
        <f t="shared" si="25"/>
        <v>32.608695652173914</v>
      </c>
      <c r="CJ16" s="24">
        <f t="shared" si="25"/>
        <v>100</v>
      </c>
      <c r="CK16" s="27">
        <f t="shared" si="25"/>
        <v>100</v>
      </c>
      <c r="CL16" s="27">
        <f t="shared" si="25"/>
        <v>100</v>
      </c>
      <c r="CM16" s="24">
        <f t="shared" si="25"/>
        <v>100</v>
      </c>
      <c r="CN16" s="24">
        <f t="shared" si="25"/>
        <v>100</v>
      </c>
      <c r="CO16" s="24">
        <f t="shared" si="25"/>
        <v>100</v>
      </c>
      <c r="CP16" s="27">
        <f t="shared" si="25"/>
        <v>100</v>
      </c>
      <c r="CT16" s="9"/>
      <c r="CU16" s="9"/>
      <c r="CV16" s="9"/>
      <c r="CW16" s="9"/>
      <c r="CX16" s="9"/>
      <c r="CY16" s="9"/>
      <c r="CZ16" s="9"/>
      <c r="DA16" s="9"/>
      <c r="DB16" s="9"/>
      <c r="DC16" s="9"/>
      <c r="DD16" s="9"/>
      <c r="DE16" s="9"/>
      <c r="DF16" s="9"/>
      <c r="DG16" s="9"/>
      <c r="DH16" s="9"/>
      <c r="DI16" s="9"/>
      <c r="DJ16" s="9"/>
      <c r="DK16" s="9"/>
      <c r="DL16" s="9"/>
      <c r="DM16" s="9"/>
      <c r="DN16" s="9"/>
      <c r="DO16" s="9"/>
      <c r="DP16" s="9"/>
    </row>
    <row r="17" spans="2:120" s="1" customFormat="1" x14ac:dyDescent="0.25">
      <c r="B17" s="1" t="s">
        <v>14</v>
      </c>
      <c r="C17" s="38">
        <v>0</v>
      </c>
      <c r="D17" s="38">
        <v>0</v>
      </c>
      <c r="E17" s="38">
        <v>2</v>
      </c>
      <c r="F17" s="38">
        <v>0</v>
      </c>
      <c r="G17" s="38">
        <v>0</v>
      </c>
      <c r="H17" s="38">
        <v>7</v>
      </c>
      <c r="I17" s="38">
        <v>24</v>
      </c>
      <c r="J17" s="38">
        <v>7</v>
      </c>
      <c r="K17" s="38">
        <v>3</v>
      </c>
      <c r="L17" s="38">
        <v>0</v>
      </c>
      <c r="M17" s="38">
        <v>3</v>
      </c>
      <c r="N17" s="38">
        <v>0</v>
      </c>
      <c r="O17" s="38">
        <v>0</v>
      </c>
      <c r="P17" s="38">
        <v>0</v>
      </c>
      <c r="Q17" s="38">
        <v>0</v>
      </c>
      <c r="R17" s="38">
        <v>0</v>
      </c>
      <c r="S17" s="1">
        <v>46</v>
      </c>
      <c r="V17" s="1">
        <v>64</v>
      </c>
      <c r="W17" s="1">
        <f>O5</f>
        <v>42</v>
      </c>
      <c r="X17" s="1">
        <f>O6</f>
        <v>43</v>
      </c>
      <c r="Y17" s="3">
        <f>O7</f>
        <v>1</v>
      </c>
      <c r="Z17" s="3">
        <f>O8</f>
        <v>0</v>
      </c>
      <c r="AA17" s="3">
        <f>O9</f>
        <v>0</v>
      </c>
      <c r="AB17" s="1">
        <f>O10</f>
        <v>0</v>
      </c>
      <c r="AC17" s="3">
        <f>O11</f>
        <v>1</v>
      </c>
      <c r="AD17" s="1">
        <f>O12</f>
        <v>44</v>
      </c>
      <c r="AE17" s="3">
        <f>O13</f>
        <v>0</v>
      </c>
      <c r="AF17" s="3">
        <f>O14</f>
        <v>0</v>
      </c>
      <c r="AG17" s="3">
        <f>O15</f>
        <v>0</v>
      </c>
      <c r="AH17" s="3">
        <f>O16</f>
        <v>0</v>
      </c>
      <c r="AI17" s="38">
        <f>O17</f>
        <v>0</v>
      </c>
      <c r="AJ17" s="3">
        <f>O18</f>
        <v>0</v>
      </c>
      <c r="AK17" s="1">
        <f>O19</f>
        <v>17</v>
      </c>
      <c r="AL17" s="1">
        <f>O20</f>
        <v>0</v>
      </c>
      <c r="AM17" s="3">
        <f>O21</f>
        <v>0</v>
      </c>
      <c r="AN17" s="3">
        <f>O22</f>
        <v>0</v>
      </c>
      <c r="AO17" s="1">
        <f>O23</f>
        <v>0</v>
      </c>
      <c r="AP17" s="1">
        <f>O24</f>
        <v>0</v>
      </c>
      <c r="AQ17" s="1">
        <f>O25</f>
        <v>0</v>
      </c>
      <c r="AR17" s="3">
        <f>O26</f>
        <v>0</v>
      </c>
      <c r="AU17" s="1">
        <v>64</v>
      </c>
      <c r="AV17" s="24">
        <f t="shared" ref="AV17:BQ17" si="26">PRODUCT(W17*100*1/W21)</f>
        <v>91.304347826086953</v>
      </c>
      <c r="AW17" s="24">
        <f t="shared" si="26"/>
        <v>93.478260869565219</v>
      </c>
      <c r="AX17" s="27">
        <f t="shared" si="26"/>
        <v>2.1739130434782608</v>
      </c>
      <c r="AY17" s="27">
        <f t="shared" si="26"/>
        <v>0</v>
      </c>
      <c r="AZ17" s="27">
        <f t="shared" si="26"/>
        <v>0</v>
      </c>
      <c r="BA17" s="24">
        <f t="shared" si="26"/>
        <v>0</v>
      </c>
      <c r="BB17" s="27">
        <f t="shared" si="26"/>
        <v>2.1739130434782608</v>
      </c>
      <c r="BC17" s="24">
        <f t="shared" si="26"/>
        <v>95.652173913043484</v>
      </c>
      <c r="BD17" s="27">
        <f t="shared" si="26"/>
        <v>0</v>
      </c>
      <c r="BE17" s="27">
        <f t="shared" si="26"/>
        <v>0</v>
      </c>
      <c r="BF17" s="27">
        <f t="shared" si="26"/>
        <v>0</v>
      </c>
      <c r="BG17" s="27">
        <f t="shared" si="26"/>
        <v>0</v>
      </c>
      <c r="BH17" s="40">
        <f t="shared" si="26"/>
        <v>0</v>
      </c>
      <c r="BI17" s="27">
        <f t="shared" si="26"/>
        <v>0</v>
      </c>
      <c r="BJ17" s="24">
        <f t="shared" si="26"/>
        <v>36.956521739130437</v>
      </c>
      <c r="BK17" s="24">
        <f t="shared" si="26"/>
        <v>0</v>
      </c>
      <c r="BL17" s="27">
        <f t="shared" si="26"/>
        <v>0</v>
      </c>
      <c r="BM17" s="27">
        <f t="shared" si="26"/>
        <v>0</v>
      </c>
      <c r="BN17" s="24">
        <f t="shared" si="26"/>
        <v>0</v>
      </c>
      <c r="BO17" s="24">
        <f t="shared" si="26"/>
        <v>0</v>
      </c>
      <c r="BP17" s="24">
        <f t="shared" si="26"/>
        <v>0</v>
      </c>
      <c r="BQ17" s="27">
        <f t="shared" si="26"/>
        <v>0</v>
      </c>
      <c r="BT17" s="1">
        <v>64</v>
      </c>
      <c r="BU17" s="24">
        <f t="shared" ref="BU17:CP17" si="27">AV5+AV6+AV7+AV8+AV9+AV10+AV11+AV12+AV13+AV14+AV15+AV16+AV17</f>
        <v>100</v>
      </c>
      <c r="BV17" s="24">
        <f t="shared" si="27"/>
        <v>100</v>
      </c>
      <c r="BW17" s="27">
        <f t="shared" si="27"/>
        <v>97.826086956521735</v>
      </c>
      <c r="BX17" s="27">
        <f t="shared" si="27"/>
        <v>100</v>
      </c>
      <c r="BY17" s="27">
        <f t="shared" si="27"/>
        <v>100</v>
      </c>
      <c r="BZ17" s="24">
        <f t="shared" si="27"/>
        <v>100</v>
      </c>
      <c r="CA17" s="27">
        <f t="shared" si="27"/>
        <v>100</v>
      </c>
      <c r="CB17" s="24">
        <f t="shared" si="27"/>
        <v>100</v>
      </c>
      <c r="CC17" s="27">
        <f t="shared" si="27"/>
        <v>100</v>
      </c>
      <c r="CD17" s="27">
        <f t="shared" si="27"/>
        <v>100.00000000000001</v>
      </c>
      <c r="CE17" s="27">
        <f t="shared" si="27"/>
        <v>100.00000000000001</v>
      </c>
      <c r="CF17" s="27">
        <f t="shared" si="27"/>
        <v>100</v>
      </c>
      <c r="CG17" s="40">
        <f t="shared" si="27"/>
        <v>100</v>
      </c>
      <c r="CH17" s="27">
        <f t="shared" si="27"/>
        <v>100.00000000000001</v>
      </c>
      <c r="CI17" s="24">
        <f t="shared" si="27"/>
        <v>69.565217391304344</v>
      </c>
      <c r="CJ17" s="24">
        <f t="shared" si="27"/>
        <v>100</v>
      </c>
      <c r="CK17" s="27">
        <f t="shared" si="27"/>
        <v>100</v>
      </c>
      <c r="CL17" s="27">
        <f t="shared" si="27"/>
        <v>100</v>
      </c>
      <c r="CM17" s="24">
        <f t="shared" si="27"/>
        <v>100</v>
      </c>
      <c r="CN17" s="24">
        <f t="shared" si="27"/>
        <v>100</v>
      </c>
      <c r="CO17" s="24">
        <f t="shared" si="27"/>
        <v>100</v>
      </c>
      <c r="CP17" s="27">
        <f t="shared" si="27"/>
        <v>100</v>
      </c>
      <c r="CT17" s="9"/>
      <c r="CU17" s="9"/>
      <c r="CV17" s="9"/>
      <c r="CW17" s="9"/>
      <c r="CX17" s="9"/>
      <c r="CY17" s="9"/>
      <c r="CZ17" s="9"/>
      <c r="DA17" s="9"/>
      <c r="DB17" s="9"/>
      <c r="DC17" s="9"/>
      <c r="DD17" s="9"/>
      <c r="DE17" s="9"/>
      <c r="DF17" s="9"/>
      <c r="DG17" s="9"/>
      <c r="DH17" s="9"/>
      <c r="DI17" s="9"/>
      <c r="DJ17" s="9"/>
      <c r="DK17" s="9"/>
      <c r="DL17" s="9"/>
      <c r="DM17" s="9"/>
      <c r="DN17" s="9"/>
      <c r="DO17" s="9"/>
      <c r="DP17" s="9"/>
    </row>
    <row r="18" spans="2:120" s="1" customFormat="1" x14ac:dyDescent="0.25">
      <c r="B18" s="1" t="s">
        <v>15</v>
      </c>
      <c r="C18" s="2">
        <v>0</v>
      </c>
      <c r="D18" s="2">
        <v>0</v>
      </c>
      <c r="E18" s="2">
        <v>8</v>
      </c>
      <c r="F18" s="2">
        <v>0</v>
      </c>
      <c r="G18" s="2">
        <v>5</v>
      </c>
      <c r="H18" s="2">
        <v>2</v>
      </c>
      <c r="I18" s="2">
        <v>0</v>
      </c>
      <c r="J18" s="2">
        <v>1</v>
      </c>
      <c r="K18" s="3">
        <v>1</v>
      </c>
      <c r="L18" s="3">
        <v>1</v>
      </c>
      <c r="M18" s="3">
        <v>0</v>
      </c>
      <c r="N18" s="3">
        <v>0</v>
      </c>
      <c r="O18" s="3">
        <v>0</v>
      </c>
      <c r="P18" s="3">
        <v>0</v>
      </c>
      <c r="Q18" s="3">
        <v>0</v>
      </c>
      <c r="R18" s="3">
        <v>0</v>
      </c>
      <c r="S18" s="1">
        <v>18</v>
      </c>
      <c r="V18" s="1">
        <v>128</v>
      </c>
      <c r="W18" s="1">
        <f>P5</f>
        <v>0</v>
      </c>
      <c r="X18" s="1">
        <f>P6</f>
        <v>0</v>
      </c>
      <c r="Y18" s="3">
        <f>P7</f>
        <v>1</v>
      </c>
      <c r="Z18" s="3">
        <f>P8</f>
        <v>0</v>
      </c>
      <c r="AA18" s="3">
        <f>P9</f>
        <v>0</v>
      </c>
      <c r="AB18" s="1">
        <f>P10</f>
        <v>0</v>
      </c>
      <c r="AC18" s="3">
        <f>P11</f>
        <v>0</v>
      </c>
      <c r="AD18" s="1">
        <f>P12</f>
        <v>0</v>
      </c>
      <c r="AE18" s="3">
        <f>P13</f>
        <v>0</v>
      </c>
      <c r="AF18" s="3">
        <f>P14</f>
        <v>0</v>
      </c>
      <c r="AG18" s="3">
        <f>P15</f>
        <v>0</v>
      </c>
      <c r="AH18" s="3">
        <f>P16</f>
        <v>0</v>
      </c>
      <c r="AI18" s="38">
        <f>P17</f>
        <v>0</v>
      </c>
      <c r="AJ18" s="3">
        <f>P18</f>
        <v>0</v>
      </c>
      <c r="AK18" s="1">
        <f>P19</f>
        <v>9</v>
      </c>
      <c r="AL18" s="1">
        <f>P20</f>
        <v>0</v>
      </c>
      <c r="AM18" s="3">
        <f>P21</f>
        <v>0</v>
      </c>
      <c r="AN18" s="3">
        <f>P22</f>
        <v>0</v>
      </c>
      <c r="AO18" s="1">
        <f>P23</f>
        <v>0</v>
      </c>
      <c r="AP18" s="1">
        <f>P24</f>
        <v>0</v>
      </c>
      <c r="AQ18" s="1">
        <f>P25</f>
        <v>0</v>
      </c>
      <c r="AR18" s="3">
        <f>P26</f>
        <v>0</v>
      </c>
      <c r="AU18" s="1">
        <v>128</v>
      </c>
      <c r="AV18" s="24">
        <f t="shared" ref="AV18:BQ18" si="28">PRODUCT(W18*100*1/W21)</f>
        <v>0</v>
      </c>
      <c r="AW18" s="24">
        <f t="shared" si="28"/>
        <v>0</v>
      </c>
      <c r="AX18" s="27">
        <f t="shared" si="28"/>
        <v>2.1739130434782608</v>
      </c>
      <c r="AY18" s="27">
        <f t="shared" si="28"/>
        <v>0</v>
      </c>
      <c r="AZ18" s="27">
        <f t="shared" si="28"/>
        <v>0</v>
      </c>
      <c r="BA18" s="24">
        <f t="shared" si="28"/>
        <v>0</v>
      </c>
      <c r="BB18" s="27">
        <f t="shared" si="28"/>
        <v>0</v>
      </c>
      <c r="BC18" s="24">
        <f t="shared" si="28"/>
        <v>0</v>
      </c>
      <c r="BD18" s="27">
        <f t="shared" si="28"/>
        <v>0</v>
      </c>
      <c r="BE18" s="27">
        <f t="shared" si="28"/>
        <v>0</v>
      </c>
      <c r="BF18" s="27">
        <f t="shared" si="28"/>
        <v>0</v>
      </c>
      <c r="BG18" s="27">
        <f t="shared" si="28"/>
        <v>0</v>
      </c>
      <c r="BH18" s="40">
        <f t="shared" si="28"/>
        <v>0</v>
      </c>
      <c r="BI18" s="27">
        <f t="shared" si="28"/>
        <v>0</v>
      </c>
      <c r="BJ18" s="24">
        <f t="shared" si="28"/>
        <v>19.565217391304348</v>
      </c>
      <c r="BK18" s="24">
        <f t="shared" si="28"/>
        <v>0</v>
      </c>
      <c r="BL18" s="27">
        <f t="shared" si="28"/>
        <v>0</v>
      </c>
      <c r="BM18" s="27">
        <f t="shared" si="28"/>
        <v>0</v>
      </c>
      <c r="BN18" s="24">
        <f t="shared" si="28"/>
        <v>0</v>
      </c>
      <c r="BO18" s="24">
        <f t="shared" si="28"/>
        <v>0</v>
      </c>
      <c r="BP18" s="24">
        <f t="shared" si="28"/>
        <v>0</v>
      </c>
      <c r="BQ18" s="27">
        <f t="shared" si="28"/>
        <v>0</v>
      </c>
      <c r="BT18" s="1">
        <v>128</v>
      </c>
      <c r="BU18" s="24">
        <f t="shared" ref="BU18:CP18" si="29">AV5+AV6+AV7+AV8+AV9+AV10+AV11+AV12+AV13+AV14+AV15+AV16+AV17+AV18</f>
        <v>100</v>
      </c>
      <c r="BV18" s="24">
        <f t="shared" si="29"/>
        <v>100</v>
      </c>
      <c r="BW18" s="27">
        <f t="shared" si="29"/>
        <v>100</v>
      </c>
      <c r="BX18" s="27">
        <f t="shared" si="29"/>
        <v>100</v>
      </c>
      <c r="BY18" s="27">
        <f t="shared" si="29"/>
        <v>100</v>
      </c>
      <c r="BZ18" s="24">
        <f t="shared" si="29"/>
        <v>100</v>
      </c>
      <c r="CA18" s="27">
        <f t="shared" si="29"/>
        <v>100</v>
      </c>
      <c r="CB18" s="24">
        <f t="shared" si="29"/>
        <v>100</v>
      </c>
      <c r="CC18" s="27">
        <f t="shared" si="29"/>
        <v>100</v>
      </c>
      <c r="CD18" s="27">
        <f t="shared" si="29"/>
        <v>100.00000000000001</v>
      </c>
      <c r="CE18" s="27">
        <f t="shared" si="29"/>
        <v>100.00000000000001</v>
      </c>
      <c r="CF18" s="27">
        <f t="shared" si="29"/>
        <v>100</v>
      </c>
      <c r="CG18" s="40">
        <f t="shared" si="29"/>
        <v>100</v>
      </c>
      <c r="CH18" s="27">
        <f t="shared" si="29"/>
        <v>100.00000000000001</v>
      </c>
      <c r="CI18" s="24">
        <f t="shared" si="29"/>
        <v>89.130434782608688</v>
      </c>
      <c r="CJ18" s="24">
        <f t="shared" si="29"/>
        <v>100</v>
      </c>
      <c r="CK18" s="27">
        <f t="shared" si="29"/>
        <v>100</v>
      </c>
      <c r="CL18" s="27">
        <f t="shared" si="29"/>
        <v>100</v>
      </c>
      <c r="CM18" s="24">
        <f t="shared" si="29"/>
        <v>100</v>
      </c>
      <c r="CN18" s="24">
        <f t="shared" si="29"/>
        <v>100</v>
      </c>
      <c r="CO18" s="24">
        <f t="shared" si="29"/>
        <v>100</v>
      </c>
      <c r="CP18" s="27">
        <f t="shared" si="29"/>
        <v>100</v>
      </c>
      <c r="CT18" s="9"/>
      <c r="CU18" s="9"/>
      <c r="CV18" s="9"/>
      <c r="CW18" s="9"/>
      <c r="CX18" s="9"/>
      <c r="CY18" s="9"/>
      <c r="CZ18" s="9"/>
      <c r="DA18" s="9"/>
      <c r="DB18" s="9"/>
      <c r="DC18" s="9"/>
      <c r="DD18" s="9"/>
      <c r="DE18" s="9"/>
      <c r="DF18" s="9"/>
      <c r="DG18" s="9"/>
      <c r="DH18" s="9"/>
      <c r="DI18" s="9"/>
      <c r="DJ18" s="9"/>
      <c r="DK18" s="9"/>
      <c r="DL18" s="9"/>
      <c r="DM18" s="9"/>
      <c r="DN18" s="9"/>
      <c r="DO18" s="9"/>
      <c r="DP18" s="9"/>
    </row>
    <row r="19" spans="2:120" s="1" customFormat="1" x14ac:dyDescent="0.25">
      <c r="B19" s="1" t="s">
        <v>16</v>
      </c>
      <c r="C19" s="38">
        <v>0</v>
      </c>
      <c r="D19" s="38">
        <v>0</v>
      </c>
      <c r="E19" s="38">
        <v>0</v>
      </c>
      <c r="F19" s="38">
        <v>0</v>
      </c>
      <c r="G19" s="38">
        <v>0</v>
      </c>
      <c r="H19" s="38">
        <v>0</v>
      </c>
      <c r="I19" s="38">
        <v>0</v>
      </c>
      <c r="J19" s="38">
        <v>0</v>
      </c>
      <c r="K19" s="38">
        <v>2</v>
      </c>
      <c r="L19" s="38">
        <v>2</v>
      </c>
      <c r="M19" s="38">
        <v>4</v>
      </c>
      <c r="N19" s="38">
        <v>7</v>
      </c>
      <c r="O19" s="38">
        <v>17</v>
      </c>
      <c r="P19" s="38">
        <v>9</v>
      </c>
      <c r="Q19" s="38">
        <v>5</v>
      </c>
      <c r="R19" s="38">
        <v>0</v>
      </c>
      <c r="S19" s="1">
        <v>46</v>
      </c>
      <c r="V19" s="1">
        <v>256</v>
      </c>
      <c r="W19" s="1">
        <f>Q5</f>
        <v>0</v>
      </c>
      <c r="X19" s="1">
        <f>Q6</f>
        <v>0</v>
      </c>
      <c r="Y19" s="3">
        <f>Q7</f>
        <v>0</v>
      </c>
      <c r="Z19" s="3">
        <f>Q8</f>
        <v>0</v>
      </c>
      <c r="AA19" s="3">
        <f>Q9</f>
        <v>0</v>
      </c>
      <c r="AB19" s="1">
        <f>Q10</f>
        <v>0</v>
      </c>
      <c r="AC19" s="3">
        <f>Q11</f>
        <v>0</v>
      </c>
      <c r="AD19" s="1">
        <f>Q12</f>
        <v>0</v>
      </c>
      <c r="AE19" s="3">
        <f>Q13</f>
        <v>0</v>
      </c>
      <c r="AF19" s="3">
        <f>Q14</f>
        <v>0</v>
      </c>
      <c r="AG19" s="3">
        <f>Q15</f>
        <v>0</v>
      </c>
      <c r="AH19" s="3">
        <f>Q16</f>
        <v>0</v>
      </c>
      <c r="AI19" s="38">
        <f>Q17</f>
        <v>0</v>
      </c>
      <c r="AJ19" s="3">
        <f>Q18</f>
        <v>0</v>
      </c>
      <c r="AK19" s="1">
        <f>Q19</f>
        <v>5</v>
      </c>
      <c r="AL19" s="1">
        <f>Q20</f>
        <v>0</v>
      </c>
      <c r="AM19" s="3">
        <f>Q21</f>
        <v>0</v>
      </c>
      <c r="AN19" s="3">
        <f>Q22</f>
        <v>0</v>
      </c>
      <c r="AO19" s="1">
        <f>Q23</f>
        <v>0</v>
      </c>
      <c r="AP19" s="1">
        <f>Q24</f>
        <v>0</v>
      </c>
      <c r="AQ19" s="1">
        <f>Q25</f>
        <v>0</v>
      </c>
      <c r="AR19" s="3">
        <f>Q26</f>
        <v>0</v>
      </c>
      <c r="AU19" s="1">
        <v>256</v>
      </c>
      <c r="AV19" s="24">
        <f t="shared" ref="AV19:BQ19" si="30">PRODUCT(W19*100*1/W21)</f>
        <v>0</v>
      </c>
      <c r="AW19" s="24">
        <f t="shared" si="30"/>
        <v>0</v>
      </c>
      <c r="AX19" s="27">
        <f t="shared" si="30"/>
        <v>0</v>
      </c>
      <c r="AY19" s="27">
        <f t="shared" si="30"/>
        <v>0</v>
      </c>
      <c r="AZ19" s="27">
        <f t="shared" si="30"/>
        <v>0</v>
      </c>
      <c r="BA19" s="24">
        <f t="shared" si="30"/>
        <v>0</v>
      </c>
      <c r="BB19" s="27">
        <f t="shared" si="30"/>
        <v>0</v>
      </c>
      <c r="BC19" s="24">
        <f t="shared" si="30"/>
        <v>0</v>
      </c>
      <c r="BD19" s="27">
        <f t="shared" si="30"/>
        <v>0</v>
      </c>
      <c r="BE19" s="27">
        <f t="shared" si="30"/>
        <v>0</v>
      </c>
      <c r="BF19" s="27">
        <f t="shared" si="30"/>
        <v>0</v>
      </c>
      <c r="BG19" s="27">
        <f t="shared" si="30"/>
        <v>0</v>
      </c>
      <c r="BH19" s="40">
        <f t="shared" si="30"/>
        <v>0</v>
      </c>
      <c r="BI19" s="27">
        <f t="shared" si="30"/>
        <v>0</v>
      </c>
      <c r="BJ19" s="24">
        <f t="shared" si="30"/>
        <v>10.869565217391305</v>
      </c>
      <c r="BK19" s="24">
        <f t="shared" si="30"/>
        <v>0</v>
      </c>
      <c r="BL19" s="27">
        <f t="shared" si="30"/>
        <v>0</v>
      </c>
      <c r="BM19" s="27">
        <f t="shared" si="30"/>
        <v>0</v>
      </c>
      <c r="BN19" s="24">
        <f t="shared" si="30"/>
        <v>0</v>
      </c>
      <c r="BO19" s="24">
        <f t="shared" si="30"/>
        <v>0</v>
      </c>
      <c r="BP19" s="24">
        <f t="shared" si="30"/>
        <v>0</v>
      </c>
      <c r="BQ19" s="27">
        <f t="shared" si="30"/>
        <v>0</v>
      </c>
      <c r="BT19" s="1">
        <v>256</v>
      </c>
      <c r="BU19" s="24">
        <f t="shared" ref="BU19:CP19" si="31">AV5+AV6+AV7+AV8+AV9+AV10+AV11+AV12+AV13+AV14+AV15+AV16+AV17+AV18+AV19</f>
        <v>100</v>
      </c>
      <c r="BV19" s="24">
        <f t="shared" si="31"/>
        <v>100</v>
      </c>
      <c r="BW19" s="27">
        <f t="shared" si="31"/>
        <v>100</v>
      </c>
      <c r="BX19" s="27">
        <f t="shared" si="31"/>
        <v>100</v>
      </c>
      <c r="BY19" s="27">
        <f t="shared" si="31"/>
        <v>100</v>
      </c>
      <c r="BZ19" s="24">
        <f t="shared" si="31"/>
        <v>100</v>
      </c>
      <c r="CA19" s="27">
        <f t="shared" si="31"/>
        <v>100</v>
      </c>
      <c r="CB19" s="24">
        <f t="shared" si="31"/>
        <v>100</v>
      </c>
      <c r="CC19" s="27">
        <f t="shared" si="31"/>
        <v>100</v>
      </c>
      <c r="CD19" s="27">
        <f t="shared" si="31"/>
        <v>100.00000000000001</v>
      </c>
      <c r="CE19" s="27">
        <f t="shared" si="31"/>
        <v>100.00000000000001</v>
      </c>
      <c r="CF19" s="27">
        <f t="shared" si="31"/>
        <v>100</v>
      </c>
      <c r="CG19" s="40">
        <f t="shared" si="31"/>
        <v>100</v>
      </c>
      <c r="CH19" s="27">
        <f t="shared" si="31"/>
        <v>100.00000000000001</v>
      </c>
      <c r="CI19" s="24">
        <f t="shared" si="31"/>
        <v>100</v>
      </c>
      <c r="CJ19" s="24">
        <f t="shared" si="31"/>
        <v>100</v>
      </c>
      <c r="CK19" s="27">
        <f t="shared" si="31"/>
        <v>100</v>
      </c>
      <c r="CL19" s="27">
        <f t="shared" si="31"/>
        <v>100</v>
      </c>
      <c r="CM19" s="24">
        <f t="shared" si="31"/>
        <v>100</v>
      </c>
      <c r="CN19" s="24">
        <f t="shared" si="31"/>
        <v>100</v>
      </c>
      <c r="CO19" s="24">
        <f t="shared" si="31"/>
        <v>100</v>
      </c>
      <c r="CP19" s="27">
        <f t="shared" si="31"/>
        <v>100</v>
      </c>
      <c r="CT19" s="9"/>
      <c r="CU19" s="9"/>
      <c r="CV19" s="9"/>
      <c r="CW19" s="9"/>
      <c r="CX19" s="9"/>
      <c r="CY19" s="9"/>
      <c r="CZ19" s="9"/>
      <c r="DA19" s="9"/>
      <c r="DB19" s="9"/>
      <c r="DC19" s="9"/>
      <c r="DD19" s="9"/>
      <c r="DE19" s="9"/>
      <c r="DF19" s="9"/>
      <c r="DG19" s="9"/>
      <c r="DH19" s="9"/>
      <c r="DI19" s="9"/>
      <c r="DJ19" s="9"/>
      <c r="DK19" s="9"/>
      <c r="DL19" s="9"/>
      <c r="DM19" s="9"/>
      <c r="DN19" s="9"/>
      <c r="DO19" s="9"/>
      <c r="DP19" s="9"/>
    </row>
    <row r="20" spans="2:120" s="1" customFormat="1" x14ac:dyDescent="0.25">
      <c r="B20" s="1" t="s">
        <v>17</v>
      </c>
      <c r="C20" s="38">
        <v>0</v>
      </c>
      <c r="D20" s="38">
        <v>0</v>
      </c>
      <c r="E20" s="38">
        <v>0</v>
      </c>
      <c r="F20" s="38">
        <v>0</v>
      </c>
      <c r="G20" s="38">
        <v>2</v>
      </c>
      <c r="H20" s="38">
        <v>1</v>
      </c>
      <c r="I20" s="38">
        <v>1</v>
      </c>
      <c r="J20" s="38">
        <v>4</v>
      </c>
      <c r="K20" s="38">
        <v>15</v>
      </c>
      <c r="L20" s="38">
        <v>10</v>
      </c>
      <c r="M20" s="38">
        <v>5</v>
      </c>
      <c r="N20" s="38">
        <v>8</v>
      </c>
      <c r="O20" s="38">
        <v>0</v>
      </c>
      <c r="P20" s="38">
        <v>0</v>
      </c>
      <c r="Q20" s="38">
        <v>0</v>
      </c>
      <c r="R20" s="38">
        <v>0</v>
      </c>
      <c r="S20" s="1">
        <v>46</v>
      </c>
      <c r="V20" s="1">
        <v>512</v>
      </c>
      <c r="W20" s="1">
        <f>R5</f>
        <v>0</v>
      </c>
      <c r="X20" s="1">
        <f>R6</f>
        <v>0</v>
      </c>
      <c r="Y20" s="3">
        <f>R7</f>
        <v>0</v>
      </c>
      <c r="Z20" s="3">
        <f>R8</f>
        <v>0</v>
      </c>
      <c r="AA20" s="3">
        <f>R9</f>
        <v>0</v>
      </c>
      <c r="AB20" s="1">
        <f>R10</f>
        <v>0</v>
      </c>
      <c r="AC20" s="3">
        <f>R11</f>
        <v>0</v>
      </c>
      <c r="AD20" s="1">
        <f>R12</f>
        <v>0</v>
      </c>
      <c r="AE20" s="3">
        <f>R13</f>
        <v>0</v>
      </c>
      <c r="AF20" s="3">
        <f>R14</f>
        <v>0</v>
      </c>
      <c r="AG20" s="3">
        <f>R15</f>
        <v>0</v>
      </c>
      <c r="AH20" s="3">
        <f>R16</f>
        <v>0</v>
      </c>
      <c r="AI20" s="38">
        <f>R17</f>
        <v>0</v>
      </c>
      <c r="AJ20" s="3">
        <f>R18</f>
        <v>0</v>
      </c>
      <c r="AK20" s="1">
        <f>R19</f>
        <v>0</v>
      </c>
      <c r="AL20" s="1">
        <f>R20</f>
        <v>0</v>
      </c>
      <c r="AM20" s="3">
        <f>R21</f>
        <v>0</v>
      </c>
      <c r="AN20" s="3">
        <f>R22</f>
        <v>0</v>
      </c>
      <c r="AO20" s="1">
        <f>R23</f>
        <v>0</v>
      </c>
      <c r="AP20" s="1">
        <f>R24</f>
        <v>0</v>
      </c>
      <c r="AQ20" s="1">
        <f>R25</f>
        <v>0</v>
      </c>
      <c r="AR20" s="3">
        <f>R26</f>
        <v>0</v>
      </c>
      <c r="AU20" s="1">
        <v>512</v>
      </c>
      <c r="AV20" s="24">
        <f t="shared" ref="AV20:BQ20" si="32">PRODUCT(W20*100*1/W21)</f>
        <v>0</v>
      </c>
      <c r="AW20" s="24">
        <f t="shared" si="32"/>
        <v>0</v>
      </c>
      <c r="AX20" s="27">
        <f t="shared" si="32"/>
        <v>0</v>
      </c>
      <c r="AY20" s="27">
        <f t="shared" si="32"/>
        <v>0</v>
      </c>
      <c r="AZ20" s="27">
        <f t="shared" si="32"/>
        <v>0</v>
      </c>
      <c r="BA20" s="24">
        <f t="shared" si="32"/>
        <v>0</v>
      </c>
      <c r="BB20" s="27">
        <f t="shared" si="32"/>
        <v>0</v>
      </c>
      <c r="BC20" s="24">
        <f t="shared" si="32"/>
        <v>0</v>
      </c>
      <c r="BD20" s="27">
        <f t="shared" si="32"/>
        <v>0</v>
      </c>
      <c r="BE20" s="27">
        <f t="shared" si="32"/>
        <v>0</v>
      </c>
      <c r="BF20" s="27">
        <f t="shared" si="32"/>
        <v>0</v>
      </c>
      <c r="BG20" s="27">
        <f t="shared" si="32"/>
        <v>0</v>
      </c>
      <c r="BH20" s="40">
        <f t="shared" si="32"/>
        <v>0</v>
      </c>
      <c r="BI20" s="27">
        <f t="shared" si="32"/>
        <v>0</v>
      </c>
      <c r="BJ20" s="24">
        <f t="shared" si="32"/>
        <v>0</v>
      </c>
      <c r="BK20" s="24">
        <f t="shared" si="32"/>
        <v>0</v>
      </c>
      <c r="BL20" s="27">
        <f t="shared" si="32"/>
        <v>0</v>
      </c>
      <c r="BM20" s="27">
        <f t="shared" si="32"/>
        <v>0</v>
      </c>
      <c r="BN20" s="24">
        <f t="shared" si="32"/>
        <v>0</v>
      </c>
      <c r="BO20" s="24">
        <f t="shared" si="32"/>
        <v>0</v>
      </c>
      <c r="BP20" s="24">
        <f t="shared" si="32"/>
        <v>0</v>
      </c>
      <c r="BQ20" s="27">
        <f t="shared" si="32"/>
        <v>0</v>
      </c>
      <c r="BT20" s="1">
        <v>512</v>
      </c>
      <c r="BU20" s="24">
        <f t="shared" ref="BU20:CP20" si="33">AV5+AV6+AV7+AV8+AV9+AV10+AV11+AV12+AV13+AV14+AV15+AV16+AV17+AV18+AV19+AV20</f>
        <v>100</v>
      </c>
      <c r="BV20" s="24">
        <f t="shared" si="33"/>
        <v>100</v>
      </c>
      <c r="BW20" s="27">
        <f t="shared" si="33"/>
        <v>100</v>
      </c>
      <c r="BX20" s="27">
        <f t="shared" si="33"/>
        <v>100</v>
      </c>
      <c r="BY20" s="27">
        <f t="shared" si="33"/>
        <v>100</v>
      </c>
      <c r="BZ20" s="24">
        <f t="shared" si="33"/>
        <v>100</v>
      </c>
      <c r="CA20" s="27">
        <f t="shared" si="33"/>
        <v>100</v>
      </c>
      <c r="CB20" s="24">
        <f t="shared" si="33"/>
        <v>100</v>
      </c>
      <c r="CC20" s="27">
        <f t="shared" si="33"/>
        <v>100</v>
      </c>
      <c r="CD20" s="27">
        <f t="shared" si="33"/>
        <v>100.00000000000001</v>
      </c>
      <c r="CE20" s="27">
        <f t="shared" si="33"/>
        <v>100.00000000000001</v>
      </c>
      <c r="CF20" s="27">
        <f t="shared" si="33"/>
        <v>100</v>
      </c>
      <c r="CG20" s="40">
        <f t="shared" si="33"/>
        <v>100</v>
      </c>
      <c r="CH20" s="27">
        <f t="shared" si="33"/>
        <v>100.00000000000001</v>
      </c>
      <c r="CI20" s="24">
        <f t="shared" si="33"/>
        <v>100</v>
      </c>
      <c r="CJ20" s="24">
        <f t="shared" si="33"/>
        <v>100</v>
      </c>
      <c r="CK20" s="27">
        <f t="shared" si="33"/>
        <v>100</v>
      </c>
      <c r="CL20" s="27">
        <f t="shared" si="33"/>
        <v>100</v>
      </c>
      <c r="CM20" s="24">
        <f t="shared" si="33"/>
        <v>100</v>
      </c>
      <c r="CN20" s="24">
        <f t="shared" si="33"/>
        <v>100</v>
      </c>
      <c r="CO20" s="24">
        <f t="shared" si="33"/>
        <v>100</v>
      </c>
      <c r="CP20" s="27">
        <f t="shared" si="33"/>
        <v>100</v>
      </c>
      <c r="CT20" s="9"/>
      <c r="CU20" s="9"/>
      <c r="CV20" s="9"/>
      <c r="CW20" s="9"/>
      <c r="CX20" s="9"/>
      <c r="CY20" s="9"/>
      <c r="CZ20" s="9"/>
      <c r="DA20" s="9"/>
      <c r="DB20" s="9"/>
      <c r="DC20" s="9"/>
      <c r="DD20" s="9"/>
      <c r="DE20" s="9"/>
      <c r="DF20" s="9"/>
      <c r="DG20" s="9"/>
      <c r="DH20" s="9"/>
      <c r="DI20" s="9"/>
      <c r="DJ20" s="9"/>
      <c r="DK20" s="9"/>
      <c r="DL20" s="9"/>
      <c r="DM20" s="9"/>
      <c r="DN20" s="9"/>
      <c r="DO20" s="9"/>
      <c r="DP20" s="9"/>
    </row>
    <row r="21" spans="2:120" s="1" customFormat="1" x14ac:dyDescent="0.25">
      <c r="B21" s="1" t="s">
        <v>18</v>
      </c>
      <c r="C21" s="4">
        <v>0</v>
      </c>
      <c r="D21" s="4">
        <v>3</v>
      </c>
      <c r="E21" s="4">
        <v>2</v>
      </c>
      <c r="F21" s="4">
        <v>24</v>
      </c>
      <c r="G21" s="4">
        <v>9</v>
      </c>
      <c r="H21" s="4">
        <v>5</v>
      </c>
      <c r="I21" s="3">
        <v>2</v>
      </c>
      <c r="J21" s="3">
        <v>1</v>
      </c>
      <c r="K21" s="3">
        <v>0</v>
      </c>
      <c r="L21" s="3">
        <v>0</v>
      </c>
      <c r="M21" s="3">
        <v>0</v>
      </c>
      <c r="N21" s="3">
        <v>0</v>
      </c>
      <c r="O21" s="3">
        <v>0</v>
      </c>
      <c r="P21" s="3">
        <v>0</v>
      </c>
      <c r="Q21" s="3">
        <v>0</v>
      </c>
      <c r="R21" s="3">
        <v>0</v>
      </c>
      <c r="S21" s="1">
        <v>46</v>
      </c>
      <c r="V21" s="1" t="s">
        <v>1</v>
      </c>
      <c r="W21" s="1">
        <f>S5</f>
        <v>46</v>
      </c>
      <c r="X21" s="1">
        <f>S6</f>
        <v>46</v>
      </c>
      <c r="Y21" s="1">
        <f>S7</f>
        <v>46</v>
      </c>
      <c r="Z21" s="1">
        <f>S8</f>
        <v>46</v>
      </c>
      <c r="AA21" s="1">
        <f>S9</f>
        <v>46</v>
      </c>
      <c r="AB21" s="1">
        <f>S10</f>
        <v>46</v>
      </c>
      <c r="AC21" s="1">
        <f>S11</f>
        <v>46</v>
      </c>
      <c r="AD21" s="1">
        <f>S12</f>
        <v>46</v>
      </c>
      <c r="AE21" s="1">
        <f>S13</f>
        <v>46</v>
      </c>
      <c r="AF21" s="1">
        <f>S14</f>
        <v>46</v>
      </c>
      <c r="AG21" s="1">
        <f>S15</f>
        <v>46</v>
      </c>
      <c r="AH21" s="1">
        <f>S16</f>
        <v>46</v>
      </c>
      <c r="AI21" s="1">
        <f>S17</f>
        <v>46</v>
      </c>
      <c r="AJ21" s="1">
        <f>S18</f>
        <v>18</v>
      </c>
      <c r="AK21" s="1">
        <f>S19</f>
        <v>46</v>
      </c>
      <c r="AL21" s="1">
        <f>S20</f>
        <v>46</v>
      </c>
      <c r="AM21" s="1">
        <f>S21</f>
        <v>46</v>
      </c>
      <c r="AN21" s="1">
        <f>S22</f>
        <v>46</v>
      </c>
      <c r="AO21" s="1">
        <f>S23</f>
        <v>46</v>
      </c>
      <c r="AP21" s="1">
        <f>S24</f>
        <v>46</v>
      </c>
      <c r="AQ21" s="1">
        <f>S25</f>
        <v>46</v>
      </c>
      <c r="AR21" s="8">
        <f>S26</f>
        <v>45</v>
      </c>
      <c r="AU21" s="1" t="s">
        <v>36</v>
      </c>
      <c r="AV21" s="24">
        <f t="shared" ref="AV21:BQ21" si="34">SUM(AV5:AV20)</f>
        <v>100</v>
      </c>
      <c r="AW21" s="24">
        <f t="shared" si="34"/>
        <v>100</v>
      </c>
      <c r="AX21" s="24">
        <f t="shared" si="34"/>
        <v>100</v>
      </c>
      <c r="AY21" s="24">
        <f t="shared" si="34"/>
        <v>100</v>
      </c>
      <c r="AZ21" s="24">
        <f t="shared" si="34"/>
        <v>100</v>
      </c>
      <c r="BA21" s="24">
        <f t="shared" si="34"/>
        <v>100</v>
      </c>
      <c r="BB21" s="24">
        <f t="shared" si="34"/>
        <v>100</v>
      </c>
      <c r="BC21" s="24">
        <f t="shared" si="34"/>
        <v>100</v>
      </c>
      <c r="BD21" s="24">
        <f t="shared" si="34"/>
        <v>100</v>
      </c>
      <c r="BE21" s="24">
        <f t="shared" si="34"/>
        <v>100.00000000000001</v>
      </c>
      <c r="BF21" s="24">
        <f t="shared" si="34"/>
        <v>100.00000000000001</v>
      </c>
      <c r="BG21" s="24">
        <f t="shared" si="34"/>
        <v>100</v>
      </c>
      <c r="BH21" s="24">
        <f t="shared" si="34"/>
        <v>100</v>
      </c>
      <c r="BI21" s="24">
        <f t="shared" si="34"/>
        <v>100.00000000000001</v>
      </c>
      <c r="BJ21" s="24">
        <f t="shared" si="34"/>
        <v>100</v>
      </c>
      <c r="BK21" s="24">
        <f t="shared" si="34"/>
        <v>100</v>
      </c>
      <c r="BL21" s="24">
        <f t="shared" si="34"/>
        <v>100</v>
      </c>
      <c r="BM21" s="24">
        <f t="shared" si="34"/>
        <v>100</v>
      </c>
      <c r="BN21" s="24">
        <f t="shared" si="34"/>
        <v>100</v>
      </c>
      <c r="BO21" s="24">
        <f t="shared" si="34"/>
        <v>100</v>
      </c>
      <c r="BP21" s="24">
        <f t="shared" si="34"/>
        <v>100</v>
      </c>
      <c r="BQ21" s="24">
        <f t="shared" si="34"/>
        <v>100</v>
      </c>
      <c r="CR21" s="9"/>
      <c r="CS21" s="9"/>
      <c r="CT21" s="9"/>
      <c r="CU21" s="9"/>
      <c r="CV21" s="9"/>
      <c r="CW21" s="9"/>
      <c r="CX21" s="9"/>
      <c r="CY21" s="9"/>
      <c r="CZ21" s="9"/>
      <c r="DA21" s="9"/>
      <c r="DB21" s="9"/>
      <c r="DC21" s="9"/>
      <c r="DD21" s="9"/>
      <c r="DE21" s="9"/>
      <c r="DF21" s="9"/>
      <c r="DG21" s="9"/>
      <c r="DH21" s="9"/>
      <c r="DI21" s="9"/>
      <c r="DJ21" s="9"/>
      <c r="DK21" s="9"/>
      <c r="DL21" s="9"/>
      <c r="DM21" s="9"/>
      <c r="DN21" s="9"/>
      <c r="DO21" s="9"/>
    </row>
    <row r="22" spans="2:120" s="1" customFormat="1" x14ac:dyDescent="0.25">
      <c r="B22" s="1" t="s">
        <v>19</v>
      </c>
      <c r="C22" s="4">
        <v>0</v>
      </c>
      <c r="D22" s="4">
        <v>4</v>
      </c>
      <c r="E22" s="4">
        <v>0</v>
      </c>
      <c r="F22" s="4">
        <v>0</v>
      </c>
      <c r="G22" s="4">
        <v>8</v>
      </c>
      <c r="H22" s="4">
        <v>21</v>
      </c>
      <c r="I22" s="4">
        <v>5</v>
      </c>
      <c r="J22" s="3">
        <v>5</v>
      </c>
      <c r="K22" s="3">
        <v>2</v>
      </c>
      <c r="L22" s="3">
        <v>1</v>
      </c>
      <c r="M22" s="3">
        <v>0</v>
      </c>
      <c r="N22" s="3">
        <v>0</v>
      </c>
      <c r="O22" s="3">
        <v>0</v>
      </c>
      <c r="P22" s="3">
        <v>0</v>
      </c>
      <c r="Q22" s="3">
        <v>0</v>
      </c>
      <c r="R22" s="3">
        <v>0</v>
      </c>
      <c r="S22" s="1">
        <v>46</v>
      </c>
      <c r="AV22" s="24"/>
      <c r="AW22" s="24"/>
      <c r="AX22" s="24"/>
      <c r="AY22" s="24"/>
      <c r="AZ22" s="24"/>
      <c r="BA22" s="24"/>
      <c r="BB22" s="24"/>
      <c r="BC22" s="24"/>
      <c r="BD22" s="24"/>
      <c r="BE22" s="24"/>
      <c r="BF22" s="24"/>
      <c r="BG22" s="24"/>
      <c r="BH22" s="24"/>
      <c r="BI22" s="24"/>
      <c r="BJ22" s="24"/>
      <c r="BK22" s="24"/>
      <c r="BL22" s="24"/>
      <c r="BM22" s="24"/>
      <c r="BN22" s="24"/>
      <c r="BO22" s="24"/>
      <c r="BP22" s="24"/>
      <c r="CQ22" s="9"/>
      <c r="CR22" s="9"/>
      <c r="CS22" s="9"/>
      <c r="CT22" s="9"/>
      <c r="CU22" s="9"/>
      <c r="CV22" s="9"/>
      <c r="CW22" s="9"/>
      <c r="CX22" s="9"/>
      <c r="CY22" s="9"/>
      <c r="CZ22" s="9"/>
      <c r="DA22" s="9"/>
      <c r="DB22" s="9"/>
      <c r="DC22" s="9"/>
      <c r="DD22" s="9"/>
      <c r="DE22" s="9"/>
      <c r="DF22" s="9"/>
      <c r="DG22" s="9"/>
      <c r="DH22" s="9"/>
      <c r="DI22" s="9"/>
      <c r="DJ22" s="9"/>
      <c r="DK22" s="9"/>
      <c r="DL22" s="9"/>
      <c r="DM22" s="9"/>
    </row>
    <row r="23" spans="2:120" s="1" customFormat="1" x14ac:dyDescent="0.25">
      <c r="B23" s="1" t="s">
        <v>20</v>
      </c>
      <c r="C23" s="1">
        <v>0</v>
      </c>
      <c r="D23" s="1">
        <v>0</v>
      </c>
      <c r="E23" s="1">
        <v>2</v>
      </c>
      <c r="F23" s="1">
        <v>1</v>
      </c>
      <c r="G23" s="1">
        <v>0</v>
      </c>
      <c r="H23" s="1">
        <v>4</v>
      </c>
      <c r="I23" s="1">
        <v>26</v>
      </c>
      <c r="J23" s="1">
        <v>5</v>
      </c>
      <c r="K23" s="1">
        <v>5</v>
      </c>
      <c r="L23" s="1">
        <v>3</v>
      </c>
      <c r="M23" s="1">
        <v>0</v>
      </c>
      <c r="N23" s="1">
        <v>0</v>
      </c>
      <c r="O23" s="1">
        <v>0</v>
      </c>
      <c r="P23" s="1">
        <v>0</v>
      </c>
      <c r="Q23" s="1">
        <v>0</v>
      </c>
      <c r="R23" s="1">
        <v>0</v>
      </c>
      <c r="S23" s="1">
        <v>46</v>
      </c>
      <c r="CQ23" s="9"/>
      <c r="CR23" s="9"/>
      <c r="CS23" s="9"/>
      <c r="CT23" s="9"/>
      <c r="CU23" s="9"/>
      <c r="CV23" s="9"/>
      <c r="CW23" s="9"/>
      <c r="CX23" s="9"/>
      <c r="CY23" s="9"/>
      <c r="CZ23" s="9"/>
      <c r="DA23" s="9"/>
      <c r="DB23" s="9"/>
      <c r="DC23" s="9"/>
      <c r="DD23" s="9"/>
      <c r="DE23" s="9"/>
      <c r="DF23" s="9"/>
      <c r="DG23" s="9"/>
      <c r="DH23" s="9"/>
      <c r="DI23" s="9"/>
      <c r="DJ23" s="9"/>
      <c r="DK23" s="9"/>
      <c r="DL23" s="9"/>
      <c r="DM23" s="9"/>
    </row>
    <row r="24" spans="2:120" s="1" customFormat="1" x14ac:dyDescent="0.25">
      <c r="B24" s="1" t="s">
        <v>21</v>
      </c>
      <c r="C24" s="1">
        <v>0</v>
      </c>
      <c r="D24" s="1">
        <v>0</v>
      </c>
      <c r="E24" s="1">
        <v>1</v>
      </c>
      <c r="F24" s="1">
        <v>0</v>
      </c>
      <c r="G24" s="1">
        <v>0</v>
      </c>
      <c r="H24" s="1">
        <v>1</v>
      </c>
      <c r="I24" s="1">
        <v>2</v>
      </c>
      <c r="J24" s="1">
        <v>0</v>
      </c>
      <c r="K24" s="1">
        <v>3</v>
      </c>
      <c r="L24" s="1">
        <v>1</v>
      </c>
      <c r="M24" s="1">
        <v>38</v>
      </c>
      <c r="N24" s="1">
        <v>0</v>
      </c>
      <c r="O24" s="1">
        <v>0</v>
      </c>
      <c r="P24" s="1">
        <v>0</v>
      </c>
      <c r="Q24" s="1">
        <v>0</v>
      </c>
      <c r="R24" s="1">
        <v>0</v>
      </c>
      <c r="S24" s="1">
        <v>46</v>
      </c>
      <c r="CQ24" s="9"/>
      <c r="CR24" s="9"/>
      <c r="CS24" s="9"/>
      <c r="CT24" s="9"/>
      <c r="CU24" s="9"/>
      <c r="CV24" s="9"/>
      <c r="CW24" s="9"/>
      <c r="CX24" s="9"/>
      <c r="CY24" s="9"/>
      <c r="CZ24" s="9"/>
      <c r="DA24" s="9"/>
      <c r="DB24" s="9"/>
      <c r="DC24" s="9"/>
      <c r="DD24" s="9"/>
      <c r="DE24" s="9"/>
      <c r="DF24" s="9"/>
      <c r="DG24" s="9"/>
      <c r="DH24" s="9"/>
      <c r="DI24" s="9"/>
      <c r="DJ24" s="9"/>
      <c r="DK24" s="9"/>
      <c r="DL24" s="9"/>
      <c r="DM24" s="9"/>
    </row>
    <row r="25" spans="2:120" s="1" customFormat="1" x14ac:dyDescent="0.25">
      <c r="B25" s="1" t="s">
        <v>22</v>
      </c>
      <c r="C25" s="1">
        <v>0</v>
      </c>
      <c r="D25" s="1">
        <v>0</v>
      </c>
      <c r="E25" s="1">
        <v>0</v>
      </c>
      <c r="F25" s="1">
        <v>1</v>
      </c>
      <c r="G25" s="1">
        <v>0</v>
      </c>
      <c r="H25" s="1">
        <v>0</v>
      </c>
      <c r="I25" s="1">
        <v>2</v>
      </c>
      <c r="J25" s="1">
        <v>3</v>
      </c>
      <c r="K25" s="1">
        <v>19</v>
      </c>
      <c r="L25" s="1">
        <v>17</v>
      </c>
      <c r="M25" s="1">
        <v>4</v>
      </c>
      <c r="N25" s="1">
        <v>0</v>
      </c>
      <c r="O25" s="1">
        <v>0</v>
      </c>
      <c r="P25" s="1">
        <v>0</v>
      </c>
      <c r="Q25" s="1">
        <v>0</v>
      </c>
      <c r="R25" s="1">
        <v>0</v>
      </c>
      <c r="S25" s="1">
        <v>46</v>
      </c>
      <c r="CQ25" s="9"/>
      <c r="CR25" s="9"/>
      <c r="CS25" s="9"/>
      <c r="CT25" s="9"/>
      <c r="CU25" s="9"/>
      <c r="CV25" s="9"/>
      <c r="CW25" s="9"/>
      <c r="CX25" s="9"/>
      <c r="CY25" s="9"/>
      <c r="CZ25" s="9"/>
      <c r="DA25" s="9"/>
      <c r="DB25" s="9"/>
      <c r="DC25" s="9"/>
      <c r="DD25" s="9"/>
      <c r="DE25" s="9"/>
      <c r="DF25" s="9"/>
      <c r="DG25" s="9"/>
      <c r="DH25" s="9"/>
      <c r="DI25" s="9"/>
      <c r="DJ25" s="9"/>
      <c r="DK25" s="9"/>
      <c r="DL25" s="9"/>
      <c r="DM25" s="9"/>
    </row>
    <row r="26" spans="2:120" s="1" customFormat="1" x14ac:dyDescent="0.25">
      <c r="B26" s="1" t="s">
        <v>79</v>
      </c>
      <c r="C26" s="2">
        <v>0</v>
      </c>
      <c r="D26" s="2">
        <v>0</v>
      </c>
      <c r="E26" s="2">
        <v>0</v>
      </c>
      <c r="F26" s="2">
        <v>1</v>
      </c>
      <c r="G26" s="2">
        <v>0</v>
      </c>
      <c r="H26" s="2">
        <v>2</v>
      </c>
      <c r="I26" s="2">
        <v>26</v>
      </c>
      <c r="J26" s="2">
        <v>9</v>
      </c>
      <c r="K26" s="2">
        <v>6</v>
      </c>
      <c r="L26" s="2">
        <v>1</v>
      </c>
      <c r="M26" s="3">
        <v>0</v>
      </c>
      <c r="N26" s="3">
        <v>0</v>
      </c>
      <c r="O26" s="3">
        <v>0</v>
      </c>
      <c r="P26" s="3">
        <v>0</v>
      </c>
      <c r="Q26" s="3">
        <v>0</v>
      </c>
      <c r="R26" s="3">
        <v>0</v>
      </c>
      <c r="S26" s="1">
        <v>45</v>
      </c>
      <c r="CQ26" s="9"/>
      <c r="CR26" s="9"/>
      <c r="CS26" s="9"/>
      <c r="CT26" s="9"/>
      <c r="CU26" s="9"/>
      <c r="CV26" s="9"/>
      <c r="CW26" s="9"/>
      <c r="CX26" s="9"/>
      <c r="CY26" s="9"/>
      <c r="CZ26" s="9"/>
      <c r="DA26" s="9"/>
      <c r="DB26" s="9"/>
      <c r="DC26" s="9"/>
      <c r="DD26" s="9"/>
      <c r="DE26" s="9"/>
      <c r="DF26" s="9"/>
      <c r="DG26" s="9"/>
      <c r="DH26" s="9"/>
      <c r="DI26" s="9"/>
      <c r="DJ26" s="9"/>
      <c r="DK26" s="9"/>
      <c r="DL26" s="9"/>
      <c r="DM26" s="9"/>
    </row>
    <row r="27" spans="2:120" s="1" customFormat="1" x14ac:dyDescent="0.25">
      <c r="B27" s="1" t="s">
        <v>73</v>
      </c>
      <c r="C27" s="1">
        <v>0</v>
      </c>
      <c r="D27" s="1">
        <v>0</v>
      </c>
      <c r="E27" s="1">
        <v>0</v>
      </c>
      <c r="F27" s="1">
        <v>0</v>
      </c>
      <c r="G27" s="1">
        <v>0</v>
      </c>
      <c r="H27" s="1">
        <v>0</v>
      </c>
      <c r="I27" s="1">
        <v>0</v>
      </c>
      <c r="J27" s="1">
        <v>0</v>
      </c>
      <c r="K27" s="1">
        <v>0</v>
      </c>
      <c r="L27" s="1">
        <v>4</v>
      </c>
      <c r="M27" s="1">
        <v>16</v>
      </c>
      <c r="N27" s="1">
        <v>21</v>
      </c>
      <c r="O27" s="1">
        <v>3</v>
      </c>
      <c r="P27" s="1">
        <v>2</v>
      </c>
      <c r="Q27" s="1">
        <v>0</v>
      </c>
      <c r="R27" s="1">
        <v>0</v>
      </c>
      <c r="S27" s="1">
        <v>46</v>
      </c>
      <c r="CQ27" s="9"/>
      <c r="CR27" s="9"/>
      <c r="CS27" s="9"/>
      <c r="CT27" s="9"/>
      <c r="CU27" s="9"/>
      <c r="CV27" s="9"/>
      <c r="CW27" s="9"/>
      <c r="CX27" s="9"/>
      <c r="CY27" s="9"/>
      <c r="CZ27" s="9"/>
      <c r="DA27" s="9"/>
      <c r="DB27" s="9"/>
      <c r="DC27" s="9"/>
      <c r="DD27" s="9"/>
      <c r="DE27" s="9"/>
      <c r="DF27" s="9"/>
      <c r="DG27" s="9"/>
      <c r="DH27" s="9"/>
      <c r="DI27" s="9"/>
      <c r="DJ27" s="9"/>
      <c r="DK27" s="9"/>
      <c r="DL27" s="9"/>
      <c r="DM27" s="9"/>
    </row>
    <row r="28" spans="2:120" s="1" customFormat="1" x14ac:dyDescent="0.25">
      <c r="B28" s="1" t="s">
        <v>78</v>
      </c>
      <c r="C28" s="1">
        <v>0</v>
      </c>
      <c r="D28" s="1">
        <v>0</v>
      </c>
      <c r="E28" s="1">
        <v>0</v>
      </c>
      <c r="F28" s="1">
        <v>0</v>
      </c>
      <c r="G28" s="1">
        <v>0</v>
      </c>
      <c r="H28" s="1">
        <v>0</v>
      </c>
      <c r="I28" s="1">
        <v>2</v>
      </c>
      <c r="J28" s="1">
        <v>0</v>
      </c>
      <c r="K28" s="1">
        <v>0</v>
      </c>
      <c r="L28" s="1">
        <v>3</v>
      </c>
      <c r="M28" s="1">
        <v>36</v>
      </c>
      <c r="N28" s="1">
        <v>0</v>
      </c>
      <c r="O28" s="1">
        <v>0</v>
      </c>
      <c r="P28" s="1">
        <v>0</v>
      </c>
      <c r="Q28" s="1">
        <v>0</v>
      </c>
      <c r="R28" s="1">
        <v>0</v>
      </c>
      <c r="S28" s="1">
        <v>41</v>
      </c>
      <c r="CQ28" s="9"/>
      <c r="CR28" s="9"/>
      <c r="CS28" s="9"/>
      <c r="CT28" s="9"/>
      <c r="CU28" s="9"/>
      <c r="CV28" s="9"/>
      <c r="CW28" s="9"/>
      <c r="CX28" s="9"/>
      <c r="CY28" s="9"/>
      <c r="CZ28" s="9"/>
      <c r="DA28" s="9"/>
      <c r="DB28" s="9"/>
      <c r="DC28" s="9"/>
      <c r="DD28" s="9"/>
      <c r="DE28" s="9"/>
      <c r="DF28" s="9"/>
      <c r="DG28" s="9"/>
      <c r="DH28" s="9"/>
      <c r="DI28" s="9"/>
      <c r="DJ28" s="9"/>
      <c r="DK28" s="9"/>
      <c r="DL28" s="9"/>
      <c r="DM28" s="9"/>
    </row>
    <row r="29" spans="2:120" s="1" customFormat="1" x14ac:dyDescent="0.25">
      <c r="CQ29" s="9"/>
      <c r="CR29" s="9"/>
      <c r="CS29" s="9"/>
      <c r="CT29" s="9"/>
      <c r="CU29" s="9"/>
      <c r="CV29" s="9"/>
      <c r="CW29" s="9"/>
      <c r="CX29" s="9"/>
      <c r="CY29" s="9"/>
      <c r="CZ29" s="9"/>
      <c r="DA29" s="9"/>
      <c r="DB29" s="9"/>
      <c r="DC29" s="9"/>
      <c r="DD29" s="9"/>
      <c r="DE29" s="9"/>
      <c r="DF29" s="9"/>
      <c r="DG29" s="9"/>
      <c r="DH29" s="9"/>
      <c r="DI29" s="9"/>
      <c r="DJ29" s="9"/>
      <c r="DK29" s="9"/>
      <c r="DL29" s="9"/>
      <c r="DM29" s="9"/>
    </row>
    <row r="30" spans="2:120" s="1" customFormat="1" x14ac:dyDescent="0.25">
      <c r="CQ30" s="9"/>
      <c r="CR30" s="9"/>
      <c r="CS30" s="9"/>
      <c r="CT30" s="9"/>
      <c r="CU30" s="9"/>
      <c r="CV30" s="9"/>
      <c r="CW30" s="9"/>
      <c r="CX30" s="9"/>
      <c r="CY30" s="9"/>
      <c r="CZ30" s="9"/>
      <c r="DA30" s="9"/>
      <c r="DB30" s="9"/>
      <c r="DC30" s="9"/>
      <c r="DD30" s="9"/>
      <c r="DE30" s="9"/>
      <c r="DF30" s="9"/>
      <c r="DG30" s="9"/>
      <c r="DH30" s="9"/>
      <c r="DI30" s="9"/>
      <c r="DJ30" s="9"/>
      <c r="DK30" s="9"/>
      <c r="DL30" s="9"/>
      <c r="DM30" s="9"/>
    </row>
    <row r="31" spans="2:120" s="1" customFormat="1" x14ac:dyDescent="0.25">
      <c r="CQ31" s="9"/>
      <c r="CR31" s="9"/>
      <c r="CS31" s="9"/>
      <c r="CT31" s="9"/>
      <c r="CU31" s="9"/>
      <c r="CV31" s="9"/>
      <c r="CW31" s="9"/>
      <c r="CX31" s="9"/>
      <c r="CY31" s="9"/>
      <c r="CZ31" s="9"/>
      <c r="DA31" s="9"/>
      <c r="DB31" s="9"/>
      <c r="DC31" s="9"/>
      <c r="DD31" s="9"/>
      <c r="DE31" s="9"/>
      <c r="DF31" s="9"/>
      <c r="DG31" s="9"/>
      <c r="DH31" s="9"/>
      <c r="DI31" s="9"/>
      <c r="DJ31" s="9"/>
      <c r="DK31" s="9"/>
      <c r="DL31" s="9"/>
      <c r="DM31" s="9"/>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DN37"/>
  <sheetViews>
    <sheetView topLeftCell="BB1" zoomScale="75" zoomScaleNormal="75" workbookViewId="0">
      <selection activeCell="AA32" sqref="AA32"/>
    </sheetView>
  </sheetViews>
  <sheetFormatPr baseColWidth="10" defaultRowHeight="15" x14ac:dyDescent="0.25"/>
  <cols>
    <col min="1" max="2" width="11.42578125" style="38"/>
    <col min="3" max="18" width="8.28515625" style="38" customWidth="1"/>
    <col min="19" max="22" width="11.42578125" style="38"/>
    <col min="23" max="43" width="8.28515625" style="38" customWidth="1"/>
    <col min="44" max="46" width="11.42578125" style="38"/>
    <col min="47" max="67" width="8.28515625" style="38" customWidth="1"/>
    <col min="68" max="70" width="11.42578125" style="38"/>
    <col min="71" max="91" width="8.28515625" style="38" customWidth="1"/>
    <col min="92" max="94" width="11.42578125" style="38"/>
    <col min="95" max="95" width="4" style="38" bestFit="1" customWidth="1"/>
    <col min="96" max="116" width="9.7109375" style="38" customWidth="1"/>
    <col min="117" max="16384" width="11.42578125" style="38"/>
  </cols>
  <sheetData>
    <row r="3" spans="1:118" x14ac:dyDescent="0.25">
      <c r="A3" s="38" t="s">
        <v>97</v>
      </c>
      <c r="AT3" s="38" t="str">
        <f>A3</f>
        <v>Acinetobacter baumanii</v>
      </c>
      <c r="CQ3" s="9"/>
      <c r="CR3" s="9"/>
      <c r="CS3" s="9"/>
      <c r="CT3" s="9"/>
      <c r="CU3" s="9"/>
      <c r="CV3" s="9"/>
      <c r="CW3" s="9"/>
      <c r="CX3" s="9"/>
      <c r="CY3" s="9"/>
      <c r="CZ3" s="9"/>
      <c r="DA3" s="9"/>
      <c r="DB3" s="9"/>
      <c r="DC3" s="9"/>
      <c r="DD3" s="9"/>
      <c r="DE3" s="9"/>
      <c r="DF3" s="9"/>
      <c r="DG3" s="9"/>
      <c r="DH3" s="9"/>
      <c r="DI3" s="9"/>
      <c r="DJ3" s="9"/>
      <c r="DK3" s="9"/>
      <c r="DL3" s="9"/>
      <c r="DM3" s="9"/>
      <c r="DN3" s="9"/>
    </row>
    <row r="4" spans="1:118" ht="18.75" x14ac:dyDescent="0.25">
      <c r="B4" s="38" t="s">
        <v>0</v>
      </c>
      <c r="C4" s="38">
        <v>1.5625E-2</v>
      </c>
      <c r="D4" s="38">
        <v>3.125E-2</v>
      </c>
      <c r="E4" s="38">
        <v>6.25E-2</v>
      </c>
      <c r="F4" s="38">
        <v>0.125</v>
      </c>
      <c r="G4" s="38">
        <v>0.25</v>
      </c>
      <c r="H4" s="38">
        <v>0.5</v>
      </c>
      <c r="I4" s="38">
        <v>1</v>
      </c>
      <c r="J4" s="38">
        <v>2</v>
      </c>
      <c r="K4" s="38">
        <v>4</v>
      </c>
      <c r="L4" s="38">
        <v>8</v>
      </c>
      <c r="M4" s="38">
        <v>16</v>
      </c>
      <c r="N4" s="38">
        <v>32</v>
      </c>
      <c r="O4" s="38">
        <v>64</v>
      </c>
      <c r="P4" s="38">
        <v>128</v>
      </c>
      <c r="Q4" s="38">
        <v>256</v>
      </c>
      <c r="R4" s="38">
        <v>512</v>
      </c>
      <c r="S4" s="38" t="s">
        <v>1</v>
      </c>
      <c r="V4" s="38" t="s">
        <v>0</v>
      </c>
      <c r="W4" s="38" t="str">
        <f>B5</f>
        <v>Ampicillin</v>
      </c>
      <c r="X4" s="38" t="str">
        <f>B6</f>
        <v>Ampicillin/ Sulbactam</v>
      </c>
      <c r="Y4" s="38" t="str">
        <f>B7</f>
        <v>Piperacillin</v>
      </c>
      <c r="Z4" s="38" t="str">
        <f>B8</f>
        <v>Piperacillin/ Tazobactam</v>
      </c>
      <c r="AA4" s="38" t="str">
        <f>B9</f>
        <v>Aztreonam</v>
      </c>
      <c r="AB4" s="38" t="str">
        <f>B10</f>
        <v>Cefotaxim</v>
      </c>
      <c r="AC4" s="38" t="str">
        <f>B11</f>
        <v>Ceftazidim</v>
      </c>
      <c r="AD4" s="38" t="str">
        <f>B12</f>
        <v>Cefuroxim</v>
      </c>
      <c r="AE4" s="38" t="str">
        <f>B13</f>
        <v>Imipenem</v>
      </c>
      <c r="AF4" s="38" t="str">
        <f>B14</f>
        <v>Meropenem</v>
      </c>
      <c r="AG4" s="38" t="str">
        <f>B15</f>
        <v>Colistin</v>
      </c>
      <c r="AH4" s="38" t="str">
        <f>B16</f>
        <v>Amikacin</v>
      </c>
      <c r="AI4" s="38" t="str">
        <f>B17</f>
        <v>Gentamicin</v>
      </c>
      <c r="AJ4" s="38" t="str">
        <f>B18</f>
        <v>Tobramycin</v>
      </c>
      <c r="AK4" s="38" t="str">
        <f>B19</f>
        <v>Fosfomycin</v>
      </c>
      <c r="AL4" s="38" t="str">
        <f>B20</f>
        <v>Cotrimoxazol</v>
      </c>
      <c r="AM4" s="38" t="str">
        <f>B21</f>
        <v>Ciprofloxacin</v>
      </c>
      <c r="AN4" s="38" t="str">
        <f>B22</f>
        <v>Levofloxacin</v>
      </c>
      <c r="AO4" s="38" t="str">
        <f>B23</f>
        <v>Moxifloxacin</v>
      </c>
      <c r="AP4" s="38" t="str">
        <f>B24</f>
        <v>Doxycyclin</v>
      </c>
      <c r="AQ4" s="38" t="str">
        <f>B25</f>
        <v>Tigecyclin</v>
      </c>
      <c r="AT4" s="38" t="s">
        <v>0</v>
      </c>
      <c r="AU4" s="38" t="str">
        <f t="shared" ref="AU4:BO4" si="0">W4</f>
        <v>Ampicillin</v>
      </c>
      <c r="AV4" s="38" t="str">
        <f t="shared" si="0"/>
        <v>Ampicillin/ Sulbactam</v>
      </c>
      <c r="AW4" s="38" t="str">
        <f t="shared" si="0"/>
        <v>Piperacillin</v>
      </c>
      <c r="AX4" s="38" t="str">
        <f t="shared" si="0"/>
        <v>Piperacillin/ Tazobactam</v>
      </c>
      <c r="AY4" s="38" t="str">
        <f t="shared" si="0"/>
        <v>Aztreonam</v>
      </c>
      <c r="AZ4" s="38" t="str">
        <f t="shared" si="0"/>
        <v>Cefotaxim</v>
      </c>
      <c r="BA4" s="38" t="str">
        <f t="shared" si="0"/>
        <v>Ceftazidim</v>
      </c>
      <c r="BB4" s="38" t="str">
        <f t="shared" si="0"/>
        <v>Cefuroxim</v>
      </c>
      <c r="BC4" s="38" t="str">
        <f t="shared" si="0"/>
        <v>Imipenem</v>
      </c>
      <c r="BD4" s="38" t="str">
        <f t="shared" si="0"/>
        <v>Meropenem</v>
      </c>
      <c r="BE4" s="38" t="str">
        <f t="shared" si="0"/>
        <v>Colistin</v>
      </c>
      <c r="BF4" s="38" t="str">
        <f t="shared" si="0"/>
        <v>Amikacin</v>
      </c>
      <c r="BG4" s="38" t="str">
        <f t="shared" si="0"/>
        <v>Gentamicin</v>
      </c>
      <c r="BH4" s="38" t="str">
        <f t="shared" si="0"/>
        <v>Tobramycin</v>
      </c>
      <c r="BI4" s="38" t="str">
        <f t="shared" si="0"/>
        <v>Fosfomycin</v>
      </c>
      <c r="BJ4" s="38" t="str">
        <f t="shared" si="0"/>
        <v>Cotrimoxazol</v>
      </c>
      <c r="BK4" s="38" t="str">
        <f t="shared" si="0"/>
        <v>Ciprofloxacin</v>
      </c>
      <c r="BL4" s="38" t="str">
        <f t="shared" si="0"/>
        <v>Levofloxacin</v>
      </c>
      <c r="BM4" s="38" t="str">
        <f t="shared" si="0"/>
        <v>Moxifloxacin</v>
      </c>
      <c r="BN4" s="38" t="str">
        <f t="shared" si="0"/>
        <v>Doxycyclin</v>
      </c>
      <c r="BO4" s="38" t="str">
        <f t="shared" si="0"/>
        <v>Tigecyclin</v>
      </c>
      <c r="BR4" s="38" t="s">
        <v>0</v>
      </c>
      <c r="BS4" s="38" t="str">
        <f t="shared" ref="BS4:CM4" si="1">W4</f>
        <v>Ampicillin</v>
      </c>
      <c r="BT4" s="38" t="str">
        <f t="shared" si="1"/>
        <v>Ampicillin/ Sulbactam</v>
      </c>
      <c r="BU4" s="38" t="str">
        <f t="shared" si="1"/>
        <v>Piperacillin</v>
      </c>
      <c r="BV4" s="38" t="str">
        <f t="shared" si="1"/>
        <v>Piperacillin/ Tazobactam</v>
      </c>
      <c r="BW4" s="38" t="str">
        <f t="shared" si="1"/>
        <v>Aztreonam</v>
      </c>
      <c r="BX4" s="38" t="str">
        <f t="shared" si="1"/>
        <v>Cefotaxim</v>
      </c>
      <c r="BY4" s="38" t="str">
        <f t="shared" si="1"/>
        <v>Ceftazidim</v>
      </c>
      <c r="BZ4" s="38" t="str">
        <f t="shared" si="1"/>
        <v>Cefuroxim</v>
      </c>
      <c r="CA4" s="38" t="str">
        <f t="shared" si="1"/>
        <v>Imipenem</v>
      </c>
      <c r="CB4" s="38" t="str">
        <f t="shared" si="1"/>
        <v>Meropenem</v>
      </c>
      <c r="CC4" s="38" t="str">
        <f t="shared" si="1"/>
        <v>Colistin</v>
      </c>
      <c r="CD4" s="38" t="str">
        <f t="shared" si="1"/>
        <v>Amikacin</v>
      </c>
      <c r="CE4" s="38" t="str">
        <f t="shared" si="1"/>
        <v>Gentamicin</v>
      </c>
      <c r="CF4" s="38" t="str">
        <f t="shared" si="1"/>
        <v>Tobramycin</v>
      </c>
      <c r="CG4" s="38" t="str">
        <f t="shared" si="1"/>
        <v>Fosfomycin</v>
      </c>
      <c r="CH4" s="38" t="str">
        <f t="shared" si="1"/>
        <v>Cotrimoxazol</v>
      </c>
      <c r="CI4" s="38" t="str">
        <f t="shared" si="1"/>
        <v>Ciprofloxacin</v>
      </c>
      <c r="CJ4" s="38" t="str">
        <f t="shared" si="1"/>
        <v>Levofloxacin</v>
      </c>
      <c r="CK4" s="38" t="str">
        <f t="shared" si="1"/>
        <v>Moxifloxacin</v>
      </c>
      <c r="CL4" s="38" t="str">
        <f t="shared" si="1"/>
        <v>Doxycyclin</v>
      </c>
      <c r="CM4" s="38" t="str">
        <f t="shared" si="1"/>
        <v>Tigecyclin</v>
      </c>
      <c r="CQ4" s="48"/>
      <c r="CR4" s="49" t="s">
        <v>37</v>
      </c>
      <c r="CS4" s="49" t="s">
        <v>42</v>
      </c>
      <c r="CT4" s="49" t="s">
        <v>43</v>
      </c>
      <c r="CU4" s="49" t="s">
        <v>44</v>
      </c>
      <c r="CV4" s="49" t="s">
        <v>45</v>
      </c>
      <c r="CW4" s="49" t="s">
        <v>46</v>
      </c>
      <c r="CX4" s="49" t="s">
        <v>47</v>
      </c>
      <c r="CY4" s="49" t="s">
        <v>60</v>
      </c>
      <c r="CZ4" s="49" t="s">
        <v>48</v>
      </c>
      <c r="DA4" s="49" t="s">
        <v>49</v>
      </c>
      <c r="DB4" s="49" t="s">
        <v>50</v>
      </c>
      <c r="DC4" s="49" t="s">
        <v>51</v>
      </c>
      <c r="DD4" s="49" t="s">
        <v>52</v>
      </c>
      <c r="DE4" s="49" t="s">
        <v>53</v>
      </c>
      <c r="DF4" s="49" t="s">
        <v>54</v>
      </c>
      <c r="DG4" s="49" t="s">
        <v>55</v>
      </c>
      <c r="DH4" s="49" t="s">
        <v>56</v>
      </c>
      <c r="DI4" s="49" t="s">
        <v>57</v>
      </c>
      <c r="DJ4" s="49" t="s">
        <v>58</v>
      </c>
      <c r="DK4" s="49" t="s">
        <v>59</v>
      </c>
      <c r="DL4" s="49" t="s">
        <v>61</v>
      </c>
      <c r="DM4" s="9"/>
      <c r="DN4" s="9"/>
    </row>
    <row r="5" spans="1:118" ht="18.75" x14ac:dyDescent="0.25">
      <c r="B5" s="38" t="s">
        <v>2</v>
      </c>
      <c r="C5" s="38">
        <v>0</v>
      </c>
      <c r="D5" s="38">
        <v>0</v>
      </c>
      <c r="E5" s="38">
        <v>0</v>
      </c>
      <c r="F5" s="38">
        <v>0</v>
      </c>
      <c r="G5" s="38">
        <v>0</v>
      </c>
      <c r="H5" s="38">
        <v>0</v>
      </c>
      <c r="I5" s="38">
        <v>0</v>
      </c>
      <c r="J5" s="38">
        <v>0</v>
      </c>
      <c r="K5" s="38">
        <v>2</v>
      </c>
      <c r="L5" s="38">
        <v>5</v>
      </c>
      <c r="M5" s="38">
        <v>2</v>
      </c>
      <c r="N5" s="38">
        <v>0</v>
      </c>
      <c r="O5" s="38">
        <v>1</v>
      </c>
      <c r="P5" s="38">
        <v>0</v>
      </c>
      <c r="Q5" s="38">
        <v>0</v>
      </c>
      <c r="R5" s="38">
        <v>0</v>
      </c>
      <c r="S5" s="38">
        <v>10</v>
      </c>
      <c r="V5" s="38">
        <v>1.5625E-2</v>
      </c>
      <c r="W5" s="38">
        <f>C5</f>
        <v>0</v>
      </c>
      <c r="X5" s="38">
        <f>C6</f>
        <v>0</v>
      </c>
      <c r="Y5" s="38">
        <f>C7</f>
        <v>0</v>
      </c>
      <c r="Z5" s="38">
        <f>C8</f>
        <v>0</v>
      </c>
      <c r="AA5" s="38">
        <f>C9</f>
        <v>0</v>
      </c>
      <c r="AB5" s="38">
        <f>C10</f>
        <v>0</v>
      </c>
      <c r="AC5" s="38">
        <f>C11</f>
        <v>0</v>
      </c>
      <c r="AD5" s="38">
        <f>C12</f>
        <v>0</v>
      </c>
      <c r="AE5" s="2">
        <f>C13</f>
        <v>0</v>
      </c>
      <c r="AF5" s="2">
        <f>C14</f>
        <v>0</v>
      </c>
      <c r="AG5" s="2">
        <f>C15</f>
        <v>0</v>
      </c>
      <c r="AH5" s="2">
        <f>C16</f>
        <v>0</v>
      </c>
      <c r="AI5" s="2">
        <f>C17</f>
        <v>0</v>
      </c>
      <c r="AJ5" s="2">
        <f>C18</f>
        <v>0</v>
      </c>
      <c r="AK5" s="38">
        <f>C19</f>
        <v>0</v>
      </c>
      <c r="AL5" s="2">
        <f>C20</f>
        <v>0</v>
      </c>
      <c r="AM5" s="4">
        <f>C21</f>
        <v>0</v>
      </c>
      <c r="AN5" s="2">
        <f>C22</f>
        <v>0</v>
      </c>
      <c r="AO5" s="38">
        <f>C23</f>
        <v>0</v>
      </c>
      <c r="AP5" s="38">
        <f>C24</f>
        <v>0</v>
      </c>
      <c r="AQ5" s="38">
        <f>C25</f>
        <v>0</v>
      </c>
      <c r="AT5" s="38">
        <v>1.4999999999999999E-2</v>
      </c>
      <c r="AU5" s="24">
        <f t="shared" ref="AU5:BO5" si="2">PRODUCT(W5*100*1/W21)</f>
        <v>0</v>
      </c>
      <c r="AV5" s="24">
        <f t="shared" si="2"/>
        <v>0</v>
      </c>
      <c r="AW5" s="24">
        <f t="shared" si="2"/>
        <v>0</v>
      </c>
      <c r="AX5" s="24">
        <f t="shared" si="2"/>
        <v>0</v>
      </c>
      <c r="AY5" s="24">
        <f t="shared" si="2"/>
        <v>0</v>
      </c>
      <c r="AZ5" s="24">
        <f t="shared" si="2"/>
        <v>0</v>
      </c>
      <c r="BA5" s="24">
        <f t="shared" si="2"/>
        <v>0</v>
      </c>
      <c r="BB5" s="24">
        <f t="shared" si="2"/>
        <v>0</v>
      </c>
      <c r="BC5" s="25">
        <f t="shared" si="2"/>
        <v>0</v>
      </c>
      <c r="BD5" s="25">
        <f t="shared" si="2"/>
        <v>0</v>
      </c>
      <c r="BE5" s="25">
        <f t="shared" si="2"/>
        <v>0</v>
      </c>
      <c r="BF5" s="25">
        <f t="shared" si="2"/>
        <v>0</v>
      </c>
      <c r="BG5" s="25">
        <f t="shared" si="2"/>
        <v>0</v>
      </c>
      <c r="BH5" s="25">
        <f t="shared" si="2"/>
        <v>0</v>
      </c>
      <c r="BI5" s="24">
        <f t="shared" si="2"/>
        <v>0</v>
      </c>
      <c r="BJ5" s="25">
        <f t="shared" si="2"/>
        <v>0</v>
      </c>
      <c r="BK5" s="26">
        <f t="shared" si="2"/>
        <v>0</v>
      </c>
      <c r="BL5" s="25">
        <f t="shared" si="2"/>
        <v>0</v>
      </c>
      <c r="BM5" s="24">
        <f t="shared" si="2"/>
        <v>0</v>
      </c>
      <c r="BN5" s="24">
        <f t="shared" si="2"/>
        <v>0</v>
      </c>
      <c r="BO5" s="24">
        <f t="shared" si="2"/>
        <v>0</v>
      </c>
      <c r="BR5" s="38">
        <v>1.4999999999999999E-2</v>
      </c>
      <c r="BS5" s="24">
        <f t="shared" ref="BS5:CM5" si="3">AU5</f>
        <v>0</v>
      </c>
      <c r="BT5" s="24">
        <f t="shared" si="3"/>
        <v>0</v>
      </c>
      <c r="BU5" s="24">
        <f t="shared" si="3"/>
        <v>0</v>
      </c>
      <c r="BV5" s="24">
        <f t="shared" si="3"/>
        <v>0</v>
      </c>
      <c r="BW5" s="24">
        <f t="shared" si="3"/>
        <v>0</v>
      </c>
      <c r="BX5" s="24">
        <f t="shared" si="3"/>
        <v>0</v>
      </c>
      <c r="BY5" s="24">
        <f t="shared" si="3"/>
        <v>0</v>
      </c>
      <c r="BZ5" s="24">
        <f t="shared" si="3"/>
        <v>0</v>
      </c>
      <c r="CA5" s="25">
        <f t="shared" si="3"/>
        <v>0</v>
      </c>
      <c r="CB5" s="25">
        <f t="shared" si="3"/>
        <v>0</v>
      </c>
      <c r="CC5" s="25">
        <f t="shared" si="3"/>
        <v>0</v>
      </c>
      <c r="CD5" s="25">
        <f t="shared" si="3"/>
        <v>0</v>
      </c>
      <c r="CE5" s="25">
        <f t="shared" si="3"/>
        <v>0</v>
      </c>
      <c r="CF5" s="25">
        <f t="shared" si="3"/>
        <v>0</v>
      </c>
      <c r="CG5" s="24">
        <f t="shared" si="3"/>
        <v>0</v>
      </c>
      <c r="CH5" s="25">
        <f t="shared" si="3"/>
        <v>0</v>
      </c>
      <c r="CI5" s="26">
        <f t="shared" si="3"/>
        <v>0</v>
      </c>
      <c r="CJ5" s="25">
        <f t="shared" si="3"/>
        <v>0</v>
      </c>
      <c r="CK5" s="24">
        <f t="shared" si="3"/>
        <v>0</v>
      </c>
      <c r="CL5" s="24">
        <f t="shared" si="3"/>
        <v>0</v>
      </c>
      <c r="CM5" s="24">
        <f t="shared" si="3"/>
        <v>0</v>
      </c>
      <c r="CQ5" s="49" t="s">
        <v>38</v>
      </c>
      <c r="CR5" s="48">
        <f>S5</f>
        <v>10</v>
      </c>
      <c r="CS5" s="48">
        <f>S6</f>
        <v>10</v>
      </c>
      <c r="CT5" s="48">
        <f>S7</f>
        <v>10</v>
      </c>
      <c r="CU5" s="48">
        <f>S8</f>
        <v>10</v>
      </c>
      <c r="CV5" s="48">
        <f>S9</f>
        <v>10</v>
      </c>
      <c r="CW5" s="48">
        <f>S10</f>
        <v>10</v>
      </c>
      <c r="CX5" s="48">
        <f>S11</f>
        <v>10</v>
      </c>
      <c r="CY5" s="48">
        <f>S12</f>
        <v>10</v>
      </c>
      <c r="CZ5" s="48">
        <f>S13</f>
        <v>10</v>
      </c>
      <c r="DA5" s="48">
        <f>S14</f>
        <v>10</v>
      </c>
      <c r="DB5" s="48">
        <f>S15</f>
        <v>10</v>
      </c>
      <c r="DC5" s="48">
        <f>S16</f>
        <v>10</v>
      </c>
      <c r="DD5" s="48">
        <f>S17</f>
        <v>10</v>
      </c>
      <c r="DE5" s="48">
        <f>S18</f>
        <v>4</v>
      </c>
      <c r="DF5" s="48">
        <f>S19</f>
        <v>10</v>
      </c>
      <c r="DG5" s="48">
        <f>S20</f>
        <v>10</v>
      </c>
      <c r="DH5" s="48">
        <f>S21</f>
        <v>10</v>
      </c>
      <c r="DI5" s="48">
        <f>S22</f>
        <v>10</v>
      </c>
      <c r="DJ5" s="48">
        <f>S23</f>
        <v>10</v>
      </c>
      <c r="DK5" s="48">
        <f>S24</f>
        <v>10</v>
      </c>
      <c r="DL5" s="48">
        <f>S25</f>
        <v>10</v>
      </c>
      <c r="DM5" s="9"/>
      <c r="DN5" s="9"/>
    </row>
    <row r="6" spans="1:118" ht="18.75" x14ac:dyDescent="0.25">
      <c r="B6" s="38" t="s">
        <v>3</v>
      </c>
      <c r="C6" s="38">
        <v>0</v>
      </c>
      <c r="D6" s="38">
        <v>0</v>
      </c>
      <c r="E6" s="38">
        <v>0</v>
      </c>
      <c r="F6" s="38">
        <v>9</v>
      </c>
      <c r="G6" s="38">
        <v>0</v>
      </c>
      <c r="H6" s="38">
        <v>0</v>
      </c>
      <c r="I6" s="38">
        <v>0</v>
      </c>
      <c r="J6" s="38">
        <v>0</v>
      </c>
      <c r="K6" s="38">
        <v>0</v>
      </c>
      <c r="L6" s="38">
        <v>0</v>
      </c>
      <c r="M6" s="38">
        <v>0</v>
      </c>
      <c r="N6" s="38">
        <v>0</v>
      </c>
      <c r="O6" s="38">
        <v>1</v>
      </c>
      <c r="P6" s="38">
        <v>0</v>
      </c>
      <c r="Q6" s="38">
        <v>0</v>
      </c>
      <c r="R6" s="38">
        <v>0</v>
      </c>
      <c r="S6" s="38">
        <v>10</v>
      </c>
      <c r="V6" s="38">
        <v>3.125E-2</v>
      </c>
      <c r="W6" s="38">
        <f>D5</f>
        <v>0</v>
      </c>
      <c r="X6" s="38">
        <f>D6</f>
        <v>0</v>
      </c>
      <c r="Y6" s="38">
        <f>D7</f>
        <v>0</v>
      </c>
      <c r="Z6" s="38">
        <f>D8</f>
        <v>0</v>
      </c>
      <c r="AA6" s="38">
        <f>D9</f>
        <v>0</v>
      </c>
      <c r="AB6" s="38">
        <f>D10</f>
        <v>0</v>
      </c>
      <c r="AC6" s="38">
        <f>D11</f>
        <v>0</v>
      </c>
      <c r="AD6" s="38">
        <f>D12</f>
        <v>0</v>
      </c>
      <c r="AE6" s="2">
        <f>D13</f>
        <v>0</v>
      </c>
      <c r="AF6" s="2">
        <f>D14</f>
        <v>0</v>
      </c>
      <c r="AG6" s="2">
        <f>D15</f>
        <v>0</v>
      </c>
      <c r="AH6" s="2">
        <f>D16</f>
        <v>0</v>
      </c>
      <c r="AI6" s="2">
        <f>D17</f>
        <v>0</v>
      </c>
      <c r="AJ6" s="2">
        <f>D18</f>
        <v>0</v>
      </c>
      <c r="AK6" s="38">
        <f>D19</f>
        <v>0</v>
      </c>
      <c r="AL6" s="2">
        <f>D20</f>
        <v>0</v>
      </c>
      <c r="AM6" s="4">
        <f>D21</f>
        <v>0</v>
      </c>
      <c r="AN6" s="2">
        <f>D22</f>
        <v>4</v>
      </c>
      <c r="AO6" s="38">
        <f>D23</f>
        <v>1</v>
      </c>
      <c r="AP6" s="38">
        <f>D24</f>
        <v>0</v>
      </c>
      <c r="AQ6" s="38">
        <f>D25</f>
        <v>4</v>
      </c>
      <c r="AT6" s="38">
        <v>3.1E-2</v>
      </c>
      <c r="AU6" s="24">
        <f t="shared" ref="AU6:BO6" si="4">PRODUCT(W6*100*1/W21)</f>
        <v>0</v>
      </c>
      <c r="AV6" s="24">
        <f t="shared" si="4"/>
        <v>0</v>
      </c>
      <c r="AW6" s="24">
        <f t="shared" si="4"/>
        <v>0</v>
      </c>
      <c r="AX6" s="24">
        <f t="shared" si="4"/>
        <v>0</v>
      </c>
      <c r="AY6" s="24">
        <f t="shared" si="4"/>
        <v>0</v>
      </c>
      <c r="AZ6" s="24">
        <f t="shared" si="4"/>
        <v>0</v>
      </c>
      <c r="BA6" s="24">
        <f t="shared" si="4"/>
        <v>0</v>
      </c>
      <c r="BB6" s="24">
        <f t="shared" si="4"/>
        <v>0</v>
      </c>
      <c r="BC6" s="25">
        <f t="shared" si="4"/>
        <v>0</v>
      </c>
      <c r="BD6" s="25">
        <f t="shared" si="4"/>
        <v>0</v>
      </c>
      <c r="BE6" s="25">
        <f t="shared" si="4"/>
        <v>0</v>
      </c>
      <c r="BF6" s="25">
        <f t="shared" si="4"/>
        <v>0</v>
      </c>
      <c r="BG6" s="25">
        <f t="shared" si="4"/>
        <v>0</v>
      </c>
      <c r="BH6" s="25">
        <f t="shared" si="4"/>
        <v>0</v>
      </c>
      <c r="BI6" s="24">
        <f t="shared" si="4"/>
        <v>0</v>
      </c>
      <c r="BJ6" s="25">
        <f t="shared" si="4"/>
        <v>0</v>
      </c>
      <c r="BK6" s="26">
        <f t="shared" si="4"/>
        <v>0</v>
      </c>
      <c r="BL6" s="25">
        <f t="shared" si="4"/>
        <v>40</v>
      </c>
      <c r="BM6" s="24">
        <f t="shared" si="4"/>
        <v>10</v>
      </c>
      <c r="BN6" s="24">
        <f t="shared" si="4"/>
        <v>0</v>
      </c>
      <c r="BO6" s="24">
        <f t="shared" si="4"/>
        <v>40</v>
      </c>
      <c r="BR6" s="38">
        <v>3.1E-2</v>
      </c>
      <c r="BS6" s="24">
        <f t="shared" ref="BS6:CM6" si="5">AU5+AU6</f>
        <v>0</v>
      </c>
      <c r="BT6" s="24">
        <f t="shared" si="5"/>
        <v>0</v>
      </c>
      <c r="BU6" s="24">
        <f t="shared" si="5"/>
        <v>0</v>
      </c>
      <c r="BV6" s="24">
        <f t="shared" si="5"/>
        <v>0</v>
      </c>
      <c r="BW6" s="24">
        <f t="shared" si="5"/>
        <v>0</v>
      </c>
      <c r="BX6" s="24">
        <f t="shared" si="5"/>
        <v>0</v>
      </c>
      <c r="BY6" s="24">
        <f t="shared" si="5"/>
        <v>0</v>
      </c>
      <c r="BZ6" s="24">
        <f t="shared" si="5"/>
        <v>0</v>
      </c>
      <c r="CA6" s="25">
        <f t="shared" si="5"/>
        <v>0</v>
      </c>
      <c r="CB6" s="25">
        <f t="shared" si="5"/>
        <v>0</v>
      </c>
      <c r="CC6" s="25">
        <f t="shared" si="5"/>
        <v>0</v>
      </c>
      <c r="CD6" s="25">
        <f t="shared" si="5"/>
        <v>0</v>
      </c>
      <c r="CE6" s="25">
        <f t="shared" si="5"/>
        <v>0</v>
      </c>
      <c r="CF6" s="25">
        <f t="shared" si="5"/>
        <v>0</v>
      </c>
      <c r="CG6" s="24">
        <f t="shared" si="5"/>
        <v>0</v>
      </c>
      <c r="CH6" s="25">
        <f t="shared" si="5"/>
        <v>0</v>
      </c>
      <c r="CI6" s="26">
        <f t="shared" si="5"/>
        <v>0</v>
      </c>
      <c r="CJ6" s="25">
        <f t="shared" si="5"/>
        <v>40</v>
      </c>
      <c r="CK6" s="24">
        <f t="shared" si="5"/>
        <v>10</v>
      </c>
      <c r="CL6" s="24">
        <f t="shared" si="5"/>
        <v>0</v>
      </c>
      <c r="CM6" s="24">
        <f t="shared" si="5"/>
        <v>40</v>
      </c>
      <c r="CQ6" s="49" t="s">
        <v>39</v>
      </c>
      <c r="CR6" s="50"/>
      <c r="CS6" s="50"/>
      <c r="CT6" s="50"/>
      <c r="CU6" s="50"/>
      <c r="CV6" s="50"/>
      <c r="CW6" s="50"/>
      <c r="CX6" s="50"/>
      <c r="CY6" s="50"/>
      <c r="CZ6" s="50">
        <f>CA12</f>
        <v>100</v>
      </c>
      <c r="DA6" s="50">
        <f>CB12</f>
        <v>90</v>
      </c>
      <c r="DB6" s="50">
        <f>CC12</f>
        <v>100</v>
      </c>
      <c r="DC6" s="50">
        <f>CD14</f>
        <v>100</v>
      </c>
      <c r="DD6" s="50">
        <f>CE13</f>
        <v>90</v>
      </c>
      <c r="DE6" s="50">
        <f>CF13</f>
        <v>75</v>
      </c>
      <c r="DF6" s="50"/>
      <c r="DG6" s="50">
        <f>CH12</f>
        <v>90</v>
      </c>
      <c r="DH6" s="50"/>
      <c r="DI6" s="50">
        <f>CJ10</f>
        <v>100</v>
      </c>
      <c r="DJ6" s="50"/>
      <c r="DK6" s="50"/>
      <c r="DL6" s="50"/>
      <c r="DM6" s="9"/>
      <c r="DN6" s="9"/>
    </row>
    <row r="7" spans="1:118" ht="18.75" x14ac:dyDescent="0.25">
      <c r="B7" s="38" t="s">
        <v>4</v>
      </c>
      <c r="C7" s="38">
        <v>0</v>
      </c>
      <c r="D7" s="38">
        <v>0</v>
      </c>
      <c r="E7" s="38">
        <v>0</v>
      </c>
      <c r="F7" s="38">
        <v>0</v>
      </c>
      <c r="G7" s="38">
        <v>0</v>
      </c>
      <c r="H7" s="38">
        <v>0</v>
      </c>
      <c r="I7" s="38">
        <v>0</v>
      </c>
      <c r="J7" s="38">
        <v>2</v>
      </c>
      <c r="K7" s="38">
        <v>4</v>
      </c>
      <c r="L7" s="38">
        <v>4</v>
      </c>
      <c r="M7" s="38">
        <v>0</v>
      </c>
      <c r="N7" s="38">
        <v>0</v>
      </c>
      <c r="O7" s="38">
        <v>0</v>
      </c>
      <c r="P7" s="38">
        <v>0</v>
      </c>
      <c r="Q7" s="38">
        <v>0</v>
      </c>
      <c r="R7" s="38">
        <v>0</v>
      </c>
      <c r="S7" s="38">
        <v>10</v>
      </c>
      <c r="V7" s="38">
        <v>6.25E-2</v>
      </c>
      <c r="W7" s="38">
        <f>E5</f>
        <v>0</v>
      </c>
      <c r="X7" s="38">
        <f>E6</f>
        <v>0</v>
      </c>
      <c r="Y7" s="38">
        <f>E7</f>
        <v>0</v>
      </c>
      <c r="Z7" s="38">
        <f>E8</f>
        <v>0</v>
      </c>
      <c r="AA7" s="38">
        <f>E9</f>
        <v>0</v>
      </c>
      <c r="AB7" s="38">
        <f>E10</f>
        <v>0</v>
      </c>
      <c r="AC7" s="38">
        <f>E11</f>
        <v>0</v>
      </c>
      <c r="AD7" s="38">
        <f>E12</f>
        <v>0</v>
      </c>
      <c r="AE7" s="2">
        <f>E13</f>
        <v>5</v>
      </c>
      <c r="AF7" s="2">
        <f>E14</f>
        <v>5</v>
      </c>
      <c r="AG7" s="2">
        <f>E15</f>
        <v>0</v>
      </c>
      <c r="AH7" s="2">
        <f>E16</f>
        <v>0</v>
      </c>
      <c r="AI7" s="2">
        <f>E17</f>
        <v>0</v>
      </c>
      <c r="AJ7" s="2">
        <f>E18</f>
        <v>3</v>
      </c>
      <c r="AK7" s="38">
        <f>E19</f>
        <v>0</v>
      </c>
      <c r="AL7" s="2">
        <f>E20</f>
        <v>9</v>
      </c>
      <c r="AM7" s="4">
        <f>E21</f>
        <v>0</v>
      </c>
      <c r="AN7" s="2">
        <f>E22</f>
        <v>0</v>
      </c>
      <c r="AO7" s="38">
        <f>E23</f>
        <v>7</v>
      </c>
      <c r="AP7" s="38">
        <f>E24</f>
        <v>8</v>
      </c>
      <c r="AQ7" s="38">
        <f>E25</f>
        <v>0</v>
      </c>
      <c r="AT7" s="38">
        <v>6.2E-2</v>
      </c>
      <c r="AU7" s="24">
        <f t="shared" ref="AU7:BO7" si="6">PRODUCT(W7*100*1/W21)</f>
        <v>0</v>
      </c>
      <c r="AV7" s="24">
        <f t="shared" si="6"/>
        <v>0</v>
      </c>
      <c r="AW7" s="24">
        <f t="shared" si="6"/>
        <v>0</v>
      </c>
      <c r="AX7" s="24">
        <f t="shared" si="6"/>
        <v>0</v>
      </c>
      <c r="AY7" s="24">
        <f t="shared" si="6"/>
        <v>0</v>
      </c>
      <c r="AZ7" s="24">
        <f t="shared" si="6"/>
        <v>0</v>
      </c>
      <c r="BA7" s="24">
        <f t="shared" si="6"/>
        <v>0</v>
      </c>
      <c r="BB7" s="24">
        <f t="shared" si="6"/>
        <v>0</v>
      </c>
      <c r="BC7" s="25">
        <f t="shared" si="6"/>
        <v>50</v>
      </c>
      <c r="BD7" s="25">
        <f t="shared" si="6"/>
        <v>50</v>
      </c>
      <c r="BE7" s="25">
        <f t="shared" si="6"/>
        <v>0</v>
      </c>
      <c r="BF7" s="25">
        <f t="shared" si="6"/>
        <v>0</v>
      </c>
      <c r="BG7" s="25">
        <f t="shared" si="6"/>
        <v>0</v>
      </c>
      <c r="BH7" s="25">
        <f t="shared" si="6"/>
        <v>75</v>
      </c>
      <c r="BI7" s="24">
        <f t="shared" si="6"/>
        <v>0</v>
      </c>
      <c r="BJ7" s="25">
        <f t="shared" si="6"/>
        <v>90</v>
      </c>
      <c r="BK7" s="26">
        <f t="shared" si="6"/>
        <v>0</v>
      </c>
      <c r="BL7" s="25">
        <f t="shared" si="6"/>
        <v>0</v>
      </c>
      <c r="BM7" s="24">
        <f t="shared" si="6"/>
        <v>70</v>
      </c>
      <c r="BN7" s="24">
        <f t="shared" si="6"/>
        <v>80</v>
      </c>
      <c r="BO7" s="24">
        <f t="shared" si="6"/>
        <v>0</v>
      </c>
      <c r="BR7" s="38">
        <v>6.2E-2</v>
      </c>
      <c r="BS7" s="24">
        <f t="shared" ref="BS7:CM7" si="7">AU5+AU6+AU7</f>
        <v>0</v>
      </c>
      <c r="BT7" s="24">
        <f t="shared" si="7"/>
        <v>0</v>
      </c>
      <c r="BU7" s="24">
        <f t="shared" si="7"/>
        <v>0</v>
      </c>
      <c r="BV7" s="24">
        <f t="shared" si="7"/>
        <v>0</v>
      </c>
      <c r="BW7" s="24">
        <f t="shared" si="7"/>
        <v>0</v>
      </c>
      <c r="BX7" s="24">
        <f t="shared" si="7"/>
        <v>0</v>
      </c>
      <c r="BY7" s="24">
        <f t="shared" si="7"/>
        <v>0</v>
      </c>
      <c r="BZ7" s="24">
        <f t="shared" si="7"/>
        <v>0</v>
      </c>
      <c r="CA7" s="25">
        <f t="shared" si="7"/>
        <v>50</v>
      </c>
      <c r="CB7" s="25">
        <f t="shared" si="7"/>
        <v>50</v>
      </c>
      <c r="CC7" s="25">
        <f t="shared" si="7"/>
        <v>0</v>
      </c>
      <c r="CD7" s="25">
        <f t="shared" si="7"/>
        <v>0</v>
      </c>
      <c r="CE7" s="25">
        <f t="shared" si="7"/>
        <v>0</v>
      </c>
      <c r="CF7" s="25">
        <f t="shared" si="7"/>
        <v>75</v>
      </c>
      <c r="CG7" s="24">
        <f t="shared" si="7"/>
        <v>0</v>
      </c>
      <c r="CH7" s="25">
        <f t="shared" si="7"/>
        <v>90</v>
      </c>
      <c r="CI7" s="26">
        <f t="shared" si="7"/>
        <v>0</v>
      </c>
      <c r="CJ7" s="25">
        <f t="shared" si="7"/>
        <v>40</v>
      </c>
      <c r="CK7" s="24">
        <f t="shared" si="7"/>
        <v>80</v>
      </c>
      <c r="CL7" s="24">
        <f t="shared" si="7"/>
        <v>80</v>
      </c>
      <c r="CM7" s="24">
        <f t="shared" si="7"/>
        <v>40</v>
      </c>
      <c r="CQ7" s="49" t="s">
        <v>40</v>
      </c>
      <c r="CR7" s="50"/>
      <c r="CS7" s="50"/>
      <c r="CT7" s="50"/>
      <c r="CU7" s="50"/>
      <c r="CV7" s="50"/>
      <c r="CW7" s="50"/>
      <c r="CX7" s="51"/>
      <c r="CY7" s="50"/>
      <c r="CZ7" s="50">
        <f>CA13-CA12</f>
        <v>0</v>
      </c>
      <c r="DA7" s="50">
        <f>CB14-CB12</f>
        <v>10</v>
      </c>
      <c r="DB7" s="50"/>
      <c r="DC7" s="50"/>
      <c r="DD7" s="50"/>
      <c r="DE7" s="50"/>
      <c r="DF7" s="50"/>
      <c r="DG7" s="50">
        <f>CH13-CH12</f>
        <v>0</v>
      </c>
      <c r="DH7" s="50">
        <f>CI11</f>
        <v>100</v>
      </c>
      <c r="DI7" s="50">
        <f>CJ11-CJ10</f>
        <v>0</v>
      </c>
      <c r="DJ7" s="50"/>
      <c r="DK7" s="50"/>
      <c r="DL7" s="50"/>
      <c r="DM7" s="9"/>
      <c r="DN7" s="9"/>
    </row>
    <row r="8" spans="1:118" ht="18.75" x14ac:dyDescent="0.25">
      <c r="B8" s="38" t="s">
        <v>5</v>
      </c>
      <c r="C8" s="38">
        <v>0</v>
      </c>
      <c r="D8" s="38">
        <v>0</v>
      </c>
      <c r="E8" s="38">
        <v>0</v>
      </c>
      <c r="F8" s="38">
        <v>0</v>
      </c>
      <c r="G8" s="38">
        <v>9</v>
      </c>
      <c r="H8" s="38">
        <v>0</v>
      </c>
      <c r="I8" s="38">
        <v>0</v>
      </c>
      <c r="J8" s="38">
        <v>0</v>
      </c>
      <c r="K8" s="38">
        <v>0</v>
      </c>
      <c r="L8" s="38">
        <v>1</v>
      </c>
      <c r="M8" s="38">
        <v>0</v>
      </c>
      <c r="N8" s="38">
        <v>0</v>
      </c>
      <c r="O8" s="38">
        <v>0</v>
      </c>
      <c r="P8" s="38">
        <v>0</v>
      </c>
      <c r="Q8" s="38">
        <v>0</v>
      </c>
      <c r="R8" s="38">
        <v>0</v>
      </c>
      <c r="S8" s="38">
        <v>10</v>
      </c>
      <c r="V8" s="38">
        <v>0.125</v>
      </c>
      <c r="W8" s="38">
        <f>F5</f>
        <v>0</v>
      </c>
      <c r="X8" s="38">
        <f>F6</f>
        <v>9</v>
      </c>
      <c r="Y8" s="38">
        <f>F7</f>
        <v>0</v>
      </c>
      <c r="Z8" s="38">
        <f>F8</f>
        <v>0</v>
      </c>
      <c r="AA8" s="38">
        <f>F9</f>
        <v>0</v>
      </c>
      <c r="AB8" s="38">
        <f>F10</f>
        <v>0</v>
      </c>
      <c r="AC8" s="38">
        <f>F11</f>
        <v>0</v>
      </c>
      <c r="AD8" s="38">
        <f>F12</f>
        <v>0</v>
      </c>
      <c r="AE8" s="2">
        <f>F13</f>
        <v>0</v>
      </c>
      <c r="AF8" s="2">
        <f>F14</f>
        <v>0</v>
      </c>
      <c r="AG8" s="2">
        <f>F15</f>
        <v>0</v>
      </c>
      <c r="AH8" s="2">
        <f>F16</f>
        <v>0</v>
      </c>
      <c r="AI8" s="2">
        <f>F17</f>
        <v>0</v>
      </c>
      <c r="AJ8" s="2">
        <f>F18</f>
        <v>0</v>
      </c>
      <c r="AK8" s="38">
        <f>F19</f>
        <v>0</v>
      </c>
      <c r="AL8" s="2">
        <f>F20</f>
        <v>0</v>
      </c>
      <c r="AM8" s="4">
        <f>F21</f>
        <v>7</v>
      </c>
      <c r="AN8" s="2">
        <f>F22</f>
        <v>5</v>
      </c>
      <c r="AO8" s="38">
        <f>F23</f>
        <v>1</v>
      </c>
      <c r="AP8" s="38">
        <f>F24</f>
        <v>0</v>
      </c>
      <c r="AQ8" s="38">
        <f>F25</f>
        <v>4</v>
      </c>
      <c r="AT8" s="38">
        <v>0.125</v>
      </c>
      <c r="AU8" s="24">
        <f t="shared" ref="AU8:BO8" si="8">PRODUCT(W8*100*1/W21)</f>
        <v>0</v>
      </c>
      <c r="AV8" s="24">
        <f t="shared" si="8"/>
        <v>90</v>
      </c>
      <c r="AW8" s="24">
        <f t="shared" si="8"/>
        <v>0</v>
      </c>
      <c r="AX8" s="24">
        <f t="shared" si="8"/>
        <v>0</v>
      </c>
      <c r="AY8" s="24">
        <f t="shared" si="8"/>
        <v>0</v>
      </c>
      <c r="AZ8" s="24">
        <f t="shared" si="8"/>
        <v>0</v>
      </c>
      <c r="BA8" s="24">
        <f t="shared" si="8"/>
        <v>0</v>
      </c>
      <c r="BB8" s="24">
        <f t="shared" si="8"/>
        <v>0</v>
      </c>
      <c r="BC8" s="25">
        <f t="shared" si="8"/>
        <v>0</v>
      </c>
      <c r="BD8" s="25">
        <f t="shared" si="8"/>
        <v>0</v>
      </c>
      <c r="BE8" s="25">
        <f t="shared" si="8"/>
        <v>0</v>
      </c>
      <c r="BF8" s="25">
        <f t="shared" si="8"/>
        <v>0</v>
      </c>
      <c r="BG8" s="25">
        <f t="shared" si="8"/>
        <v>0</v>
      </c>
      <c r="BH8" s="25">
        <f t="shared" si="8"/>
        <v>0</v>
      </c>
      <c r="BI8" s="24">
        <f t="shared" si="8"/>
        <v>0</v>
      </c>
      <c r="BJ8" s="25">
        <f t="shared" si="8"/>
        <v>0</v>
      </c>
      <c r="BK8" s="26">
        <f t="shared" si="8"/>
        <v>70</v>
      </c>
      <c r="BL8" s="25">
        <f t="shared" si="8"/>
        <v>50</v>
      </c>
      <c r="BM8" s="24">
        <f t="shared" si="8"/>
        <v>10</v>
      </c>
      <c r="BN8" s="24">
        <f t="shared" si="8"/>
        <v>0</v>
      </c>
      <c r="BO8" s="24">
        <f t="shared" si="8"/>
        <v>40</v>
      </c>
      <c r="BR8" s="38">
        <v>0.125</v>
      </c>
      <c r="BS8" s="24">
        <f t="shared" ref="BS8:CM8" si="9">AU5+AU6+AU7+AU8</f>
        <v>0</v>
      </c>
      <c r="BT8" s="24">
        <f t="shared" si="9"/>
        <v>90</v>
      </c>
      <c r="BU8" s="24">
        <f t="shared" si="9"/>
        <v>0</v>
      </c>
      <c r="BV8" s="24">
        <f t="shared" si="9"/>
        <v>0</v>
      </c>
      <c r="BW8" s="24">
        <f t="shared" si="9"/>
        <v>0</v>
      </c>
      <c r="BX8" s="24">
        <f t="shared" si="9"/>
        <v>0</v>
      </c>
      <c r="BY8" s="24">
        <f t="shared" si="9"/>
        <v>0</v>
      </c>
      <c r="BZ8" s="24">
        <f t="shared" si="9"/>
        <v>0</v>
      </c>
      <c r="CA8" s="25">
        <f t="shared" si="9"/>
        <v>50</v>
      </c>
      <c r="CB8" s="25">
        <f t="shared" si="9"/>
        <v>50</v>
      </c>
      <c r="CC8" s="25">
        <f t="shared" si="9"/>
        <v>0</v>
      </c>
      <c r="CD8" s="25">
        <f t="shared" si="9"/>
        <v>0</v>
      </c>
      <c r="CE8" s="25">
        <f t="shared" si="9"/>
        <v>0</v>
      </c>
      <c r="CF8" s="25">
        <f t="shared" si="9"/>
        <v>75</v>
      </c>
      <c r="CG8" s="24">
        <f t="shared" si="9"/>
        <v>0</v>
      </c>
      <c r="CH8" s="25">
        <f t="shared" si="9"/>
        <v>90</v>
      </c>
      <c r="CI8" s="26">
        <f t="shared" si="9"/>
        <v>70</v>
      </c>
      <c r="CJ8" s="25">
        <f t="shared" si="9"/>
        <v>90</v>
      </c>
      <c r="CK8" s="24">
        <f t="shared" si="9"/>
        <v>90</v>
      </c>
      <c r="CL8" s="24">
        <f t="shared" si="9"/>
        <v>80</v>
      </c>
      <c r="CM8" s="24">
        <f t="shared" si="9"/>
        <v>80</v>
      </c>
      <c r="CQ8" s="49" t="s">
        <v>41</v>
      </c>
      <c r="CR8" s="50"/>
      <c r="CS8" s="50"/>
      <c r="CT8" s="50"/>
      <c r="CU8" s="50"/>
      <c r="CV8" s="50"/>
      <c r="CW8" s="50"/>
      <c r="CX8" s="50"/>
      <c r="CY8" s="50"/>
      <c r="CZ8" s="50">
        <f>CA20-CA13</f>
        <v>0</v>
      </c>
      <c r="DA8" s="50">
        <f>CB20-CB14</f>
        <v>0</v>
      </c>
      <c r="DB8" s="50">
        <f>CC20-CC12</f>
        <v>0</v>
      </c>
      <c r="DC8" s="50">
        <f>CD20-CD14</f>
        <v>0</v>
      </c>
      <c r="DD8" s="50">
        <f>CE20-CE13</f>
        <v>10</v>
      </c>
      <c r="DE8" s="50">
        <f>CF20-CF13</f>
        <v>25</v>
      </c>
      <c r="DF8" s="50"/>
      <c r="DG8" s="50">
        <f>CH20-CH13</f>
        <v>10</v>
      </c>
      <c r="DH8" s="50">
        <f>CI20-CI11</f>
        <v>0</v>
      </c>
      <c r="DI8" s="50">
        <f>CJ20-CJ11</f>
        <v>0</v>
      </c>
      <c r="DJ8" s="50"/>
      <c r="DK8" s="50"/>
      <c r="DL8" s="50"/>
      <c r="DM8" s="9"/>
      <c r="DN8" s="9"/>
    </row>
    <row r="9" spans="1:118" x14ac:dyDescent="0.25">
      <c r="B9" s="38" t="s">
        <v>6</v>
      </c>
      <c r="C9" s="38">
        <v>0</v>
      </c>
      <c r="D9" s="38">
        <v>0</v>
      </c>
      <c r="E9" s="38">
        <v>0</v>
      </c>
      <c r="F9" s="38">
        <v>0</v>
      </c>
      <c r="G9" s="38">
        <v>0</v>
      </c>
      <c r="H9" s="38">
        <v>0</v>
      </c>
      <c r="I9" s="38">
        <v>0</v>
      </c>
      <c r="J9" s="38">
        <v>1</v>
      </c>
      <c r="K9" s="38">
        <v>3</v>
      </c>
      <c r="L9" s="38">
        <v>2</v>
      </c>
      <c r="M9" s="38">
        <v>3</v>
      </c>
      <c r="N9" s="38">
        <v>1</v>
      </c>
      <c r="O9" s="38">
        <v>0</v>
      </c>
      <c r="P9" s="38">
        <v>0</v>
      </c>
      <c r="Q9" s="38">
        <v>0</v>
      </c>
      <c r="R9" s="38">
        <v>0</v>
      </c>
      <c r="S9" s="38">
        <v>10</v>
      </c>
      <c r="V9" s="38">
        <v>0.25</v>
      </c>
      <c r="W9" s="38">
        <f>G5</f>
        <v>0</v>
      </c>
      <c r="X9" s="38">
        <f>G6</f>
        <v>0</v>
      </c>
      <c r="Y9" s="38">
        <f>G7</f>
        <v>0</v>
      </c>
      <c r="Z9" s="38">
        <f>G8</f>
        <v>9</v>
      </c>
      <c r="AA9" s="38">
        <f>G9</f>
        <v>0</v>
      </c>
      <c r="AB9" s="38">
        <f>G10</f>
        <v>0</v>
      </c>
      <c r="AC9" s="38">
        <f>G11</f>
        <v>0</v>
      </c>
      <c r="AD9" s="38">
        <f>G12</f>
        <v>0</v>
      </c>
      <c r="AE9" s="2">
        <f>G13</f>
        <v>5</v>
      </c>
      <c r="AF9" s="2">
        <f>G14</f>
        <v>3</v>
      </c>
      <c r="AG9" s="2">
        <f>G15</f>
        <v>2</v>
      </c>
      <c r="AH9" s="2">
        <f>G16</f>
        <v>9</v>
      </c>
      <c r="AI9" s="2">
        <f>G17</f>
        <v>7</v>
      </c>
      <c r="AJ9" s="2">
        <f>G18</f>
        <v>0</v>
      </c>
      <c r="AK9" s="38">
        <f>G19</f>
        <v>0</v>
      </c>
      <c r="AL9" s="2">
        <f>G20</f>
        <v>0</v>
      </c>
      <c r="AM9" s="4">
        <f>G21</f>
        <v>3</v>
      </c>
      <c r="AN9" s="2">
        <f>G22</f>
        <v>0</v>
      </c>
      <c r="AO9" s="38">
        <f>G23</f>
        <v>0</v>
      </c>
      <c r="AP9" s="38">
        <f>G24</f>
        <v>1</v>
      </c>
      <c r="AQ9" s="38">
        <f>G25</f>
        <v>0</v>
      </c>
      <c r="AT9" s="38">
        <v>0.25</v>
      </c>
      <c r="AU9" s="24">
        <f t="shared" ref="AU9:BO9" si="10">PRODUCT(W9*100*1/W21)</f>
        <v>0</v>
      </c>
      <c r="AV9" s="24">
        <f t="shared" si="10"/>
        <v>0</v>
      </c>
      <c r="AW9" s="24">
        <f t="shared" si="10"/>
        <v>0</v>
      </c>
      <c r="AX9" s="24">
        <f t="shared" si="10"/>
        <v>90</v>
      </c>
      <c r="AY9" s="24">
        <f t="shared" si="10"/>
        <v>0</v>
      </c>
      <c r="AZ9" s="24">
        <f t="shared" si="10"/>
        <v>0</v>
      </c>
      <c r="BA9" s="24">
        <f t="shared" si="10"/>
        <v>0</v>
      </c>
      <c r="BB9" s="24">
        <f t="shared" si="10"/>
        <v>0</v>
      </c>
      <c r="BC9" s="25">
        <f t="shared" si="10"/>
        <v>50</v>
      </c>
      <c r="BD9" s="25">
        <f t="shared" si="10"/>
        <v>30</v>
      </c>
      <c r="BE9" s="25">
        <f t="shared" si="10"/>
        <v>20</v>
      </c>
      <c r="BF9" s="25">
        <f t="shared" si="10"/>
        <v>90</v>
      </c>
      <c r="BG9" s="25">
        <f t="shared" si="10"/>
        <v>70</v>
      </c>
      <c r="BH9" s="25">
        <f t="shared" si="10"/>
        <v>0</v>
      </c>
      <c r="BI9" s="24">
        <f t="shared" si="10"/>
        <v>0</v>
      </c>
      <c r="BJ9" s="25">
        <f t="shared" si="10"/>
        <v>0</v>
      </c>
      <c r="BK9" s="26">
        <f t="shared" si="10"/>
        <v>30</v>
      </c>
      <c r="BL9" s="25">
        <f t="shared" si="10"/>
        <v>0</v>
      </c>
      <c r="BM9" s="24">
        <f t="shared" si="10"/>
        <v>0</v>
      </c>
      <c r="BN9" s="24">
        <f t="shared" si="10"/>
        <v>10</v>
      </c>
      <c r="BO9" s="24">
        <f t="shared" si="10"/>
        <v>0</v>
      </c>
      <c r="BR9" s="38">
        <v>0.25</v>
      </c>
      <c r="BS9" s="24">
        <f t="shared" ref="BS9:CM9" si="11">AU5+AU6+AU7+AU8+AU9</f>
        <v>0</v>
      </c>
      <c r="BT9" s="24">
        <f t="shared" si="11"/>
        <v>90</v>
      </c>
      <c r="BU9" s="24">
        <f t="shared" si="11"/>
        <v>0</v>
      </c>
      <c r="BV9" s="24">
        <f t="shared" si="11"/>
        <v>90</v>
      </c>
      <c r="BW9" s="24">
        <f t="shared" si="11"/>
        <v>0</v>
      </c>
      <c r="BX9" s="24">
        <f t="shared" si="11"/>
        <v>0</v>
      </c>
      <c r="BY9" s="24">
        <f t="shared" si="11"/>
        <v>0</v>
      </c>
      <c r="BZ9" s="24">
        <f t="shared" si="11"/>
        <v>0</v>
      </c>
      <c r="CA9" s="25">
        <f t="shared" si="11"/>
        <v>100</v>
      </c>
      <c r="CB9" s="25">
        <f t="shared" si="11"/>
        <v>80</v>
      </c>
      <c r="CC9" s="25">
        <f t="shared" si="11"/>
        <v>20</v>
      </c>
      <c r="CD9" s="25">
        <f t="shared" si="11"/>
        <v>90</v>
      </c>
      <c r="CE9" s="25">
        <f t="shared" si="11"/>
        <v>70</v>
      </c>
      <c r="CF9" s="25">
        <f t="shared" si="11"/>
        <v>75</v>
      </c>
      <c r="CG9" s="24">
        <f t="shared" si="11"/>
        <v>0</v>
      </c>
      <c r="CH9" s="25">
        <f t="shared" si="11"/>
        <v>90</v>
      </c>
      <c r="CI9" s="26">
        <f t="shared" si="11"/>
        <v>100</v>
      </c>
      <c r="CJ9" s="25">
        <f t="shared" si="11"/>
        <v>90</v>
      </c>
      <c r="CK9" s="24">
        <f t="shared" si="11"/>
        <v>90</v>
      </c>
      <c r="CL9" s="24">
        <f t="shared" si="11"/>
        <v>90</v>
      </c>
      <c r="CM9" s="24">
        <f t="shared" si="11"/>
        <v>80</v>
      </c>
      <c r="CQ9" s="9"/>
      <c r="CR9" s="9"/>
      <c r="CS9" s="9"/>
      <c r="CT9" s="9"/>
      <c r="CU9" s="9"/>
      <c r="CV9" s="9"/>
      <c r="CW9" s="9"/>
      <c r="CX9" s="9"/>
      <c r="CY9" s="9"/>
      <c r="CZ9" s="9"/>
      <c r="DA9" s="9"/>
      <c r="DB9" s="9"/>
      <c r="DC9" s="9"/>
      <c r="DD9" s="9"/>
      <c r="DE9" s="9"/>
      <c r="DF9" s="9"/>
      <c r="DG9" s="9"/>
      <c r="DH9" s="9"/>
      <c r="DI9" s="9"/>
      <c r="DJ9" s="9"/>
      <c r="DK9" s="9"/>
      <c r="DL9" s="9"/>
      <c r="DM9" s="9"/>
      <c r="DN9" s="9"/>
    </row>
    <row r="10" spans="1:118" x14ac:dyDescent="0.25">
      <c r="B10" s="38" t="s">
        <v>7</v>
      </c>
      <c r="C10" s="38">
        <v>0</v>
      </c>
      <c r="D10" s="38">
        <v>0</v>
      </c>
      <c r="E10" s="38">
        <v>0</v>
      </c>
      <c r="F10" s="38">
        <v>0</v>
      </c>
      <c r="G10" s="38">
        <v>0</v>
      </c>
      <c r="H10" s="38">
        <v>0</v>
      </c>
      <c r="I10" s="38">
        <v>1</v>
      </c>
      <c r="J10" s="38">
        <v>4</v>
      </c>
      <c r="K10" s="38">
        <v>2</v>
      </c>
      <c r="L10" s="38">
        <v>3</v>
      </c>
      <c r="M10" s="38">
        <v>0</v>
      </c>
      <c r="N10" s="38">
        <v>0</v>
      </c>
      <c r="O10" s="38">
        <v>0</v>
      </c>
      <c r="P10" s="38">
        <v>0</v>
      </c>
      <c r="Q10" s="38">
        <v>0</v>
      </c>
      <c r="R10" s="38">
        <v>0</v>
      </c>
      <c r="S10" s="38">
        <v>10</v>
      </c>
      <c r="V10" s="38">
        <v>0.5</v>
      </c>
      <c r="W10" s="38">
        <f>H5</f>
        <v>0</v>
      </c>
      <c r="X10" s="38">
        <f>H6</f>
        <v>0</v>
      </c>
      <c r="Y10" s="38">
        <f>H7</f>
        <v>0</v>
      </c>
      <c r="Z10" s="38">
        <f>H8</f>
        <v>0</v>
      </c>
      <c r="AA10" s="38">
        <f>H9</f>
        <v>0</v>
      </c>
      <c r="AB10" s="38">
        <f>H10</f>
        <v>0</v>
      </c>
      <c r="AC10" s="38">
        <f>H11</f>
        <v>0</v>
      </c>
      <c r="AD10" s="38">
        <f>H12</f>
        <v>0</v>
      </c>
      <c r="AE10" s="2">
        <f>H13</f>
        <v>0</v>
      </c>
      <c r="AF10" s="2">
        <f>H14</f>
        <v>1</v>
      </c>
      <c r="AG10" s="2">
        <f>H15</f>
        <v>5</v>
      </c>
      <c r="AH10" s="2">
        <f>H16</f>
        <v>0</v>
      </c>
      <c r="AI10" s="2">
        <f>H17</f>
        <v>2</v>
      </c>
      <c r="AJ10" s="2">
        <f>H18</f>
        <v>0</v>
      </c>
      <c r="AK10" s="38">
        <f>H19</f>
        <v>0</v>
      </c>
      <c r="AL10" s="2">
        <f>H20</f>
        <v>0</v>
      </c>
      <c r="AM10" s="4">
        <f>H21</f>
        <v>0</v>
      </c>
      <c r="AN10" s="2">
        <f>H22</f>
        <v>1</v>
      </c>
      <c r="AO10" s="38">
        <f>H23</f>
        <v>0</v>
      </c>
      <c r="AP10" s="38">
        <f>H24</f>
        <v>0</v>
      </c>
      <c r="AQ10" s="38">
        <f>H25</f>
        <v>1</v>
      </c>
      <c r="AT10" s="38">
        <v>0.5</v>
      </c>
      <c r="AU10" s="24">
        <f t="shared" ref="AU10:BO10" si="12">PRODUCT(W10*100*1/W21)</f>
        <v>0</v>
      </c>
      <c r="AV10" s="24">
        <f t="shared" si="12"/>
        <v>0</v>
      </c>
      <c r="AW10" s="24">
        <f t="shared" si="12"/>
        <v>0</v>
      </c>
      <c r="AX10" s="24">
        <f t="shared" si="12"/>
        <v>0</v>
      </c>
      <c r="AY10" s="24">
        <f t="shared" si="12"/>
        <v>0</v>
      </c>
      <c r="AZ10" s="24">
        <f t="shared" si="12"/>
        <v>0</v>
      </c>
      <c r="BA10" s="24">
        <f t="shared" si="12"/>
        <v>0</v>
      </c>
      <c r="BB10" s="24">
        <f t="shared" si="12"/>
        <v>0</v>
      </c>
      <c r="BC10" s="25">
        <f t="shared" si="12"/>
        <v>0</v>
      </c>
      <c r="BD10" s="25">
        <f t="shared" si="12"/>
        <v>10</v>
      </c>
      <c r="BE10" s="25">
        <f t="shared" si="12"/>
        <v>50</v>
      </c>
      <c r="BF10" s="25">
        <f t="shared" si="12"/>
        <v>0</v>
      </c>
      <c r="BG10" s="25">
        <f t="shared" si="12"/>
        <v>20</v>
      </c>
      <c r="BH10" s="25">
        <f t="shared" si="12"/>
        <v>0</v>
      </c>
      <c r="BI10" s="24">
        <f t="shared" si="12"/>
        <v>0</v>
      </c>
      <c r="BJ10" s="25">
        <f t="shared" si="12"/>
        <v>0</v>
      </c>
      <c r="BK10" s="26">
        <f t="shared" si="12"/>
        <v>0</v>
      </c>
      <c r="BL10" s="25">
        <f t="shared" si="12"/>
        <v>10</v>
      </c>
      <c r="BM10" s="24">
        <f t="shared" si="12"/>
        <v>0</v>
      </c>
      <c r="BN10" s="24">
        <f t="shared" si="12"/>
        <v>0</v>
      </c>
      <c r="BO10" s="24">
        <f t="shared" si="12"/>
        <v>10</v>
      </c>
      <c r="BR10" s="38">
        <v>0.5</v>
      </c>
      <c r="BS10" s="24">
        <f t="shared" ref="BS10:CM10" si="13">AU5+AU6+AU7+AU8+AU9+AU10</f>
        <v>0</v>
      </c>
      <c r="BT10" s="24">
        <f t="shared" si="13"/>
        <v>90</v>
      </c>
      <c r="BU10" s="24">
        <f t="shared" si="13"/>
        <v>0</v>
      </c>
      <c r="BV10" s="24">
        <f t="shared" si="13"/>
        <v>90</v>
      </c>
      <c r="BW10" s="24">
        <f t="shared" si="13"/>
        <v>0</v>
      </c>
      <c r="BX10" s="24">
        <f t="shared" si="13"/>
        <v>0</v>
      </c>
      <c r="BY10" s="24">
        <f t="shared" si="13"/>
        <v>0</v>
      </c>
      <c r="BZ10" s="24">
        <f t="shared" si="13"/>
        <v>0</v>
      </c>
      <c r="CA10" s="25">
        <f t="shared" si="13"/>
        <v>100</v>
      </c>
      <c r="CB10" s="25">
        <f t="shared" si="13"/>
        <v>90</v>
      </c>
      <c r="CC10" s="25">
        <f t="shared" si="13"/>
        <v>70</v>
      </c>
      <c r="CD10" s="25">
        <f t="shared" si="13"/>
        <v>90</v>
      </c>
      <c r="CE10" s="25">
        <f t="shared" si="13"/>
        <v>90</v>
      </c>
      <c r="CF10" s="25">
        <f t="shared" si="13"/>
        <v>75</v>
      </c>
      <c r="CG10" s="24">
        <f t="shared" si="13"/>
        <v>0</v>
      </c>
      <c r="CH10" s="25">
        <f t="shared" si="13"/>
        <v>90</v>
      </c>
      <c r="CI10" s="26">
        <f t="shared" si="13"/>
        <v>100</v>
      </c>
      <c r="CJ10" s="25">
        <f t="shared" si="13"/>
        <v>100</v>
      </c>
      <c r="CK10" s="24">
        <f t="shared" si="13"/>
        <v>90</v>
      </c>
      <c r="CL10" s="24">
        <f t="shared" si="13"/>
        <v>90</v>
      </c>
      <c r="CM10" s="24">
        <f t="shared" si="13"/>
        <v>90</v>
      </c>
      <c r="CQ10" s="9"/>
      <c r="CR10" s="9"/>
      <c r="CS10" s="9" t="str">
        <f>A3</f>
        <v>Acinetobacter baumanii</v>
      </c>
      <c r="CT10" s="9"/>
      <c r="CU10" s="9"/>
      <c r="CV10" s="9"/>
      <c r="CW10" s="9"/>
      <c r="CX10" s="9"/>
      <c r="CY10" s="9"/>
      <c r="CZ10" s="9"/>
      <c r="DA10" s="9"/>
      <c r="DB10" s="9"/>
      <c r="DC10" s="9"/>
      <c r="DD10" s="9"/>
      <c r="DE10" s="9"/>
      <c r="DF10" s="9"/>
      <c r="DG10" s="9"/>
      <c r="DH10" s="9"/>
      <c r="DI10" s="9"/>
      <c r="DJ10" s="9"/>
      <c r="DK10" s="9"/>
      <c r="DL10" s="9"/>
      <c r="DM10" s="9"/>
      <c r="DN10" s="9"/>
    </row>
    <row r="11" spans="1:118" x14ac:dyDescent="0.25">
      <c r="B11" s="38" t="s">
        <v>8</v>
      </c>
      <c r="C11" s="38">
        <v>0</v>
      </c>
      <c r="D11" s="38">
        <v>0</v>
      </c>
      <c r="E11" s="38">
        <v>0</v>
      </c>
      <c r="F11" s="38">
        <v>0</v>
      </c>
      <c r="G11" s="38">
        <v>0</v>
      </c>
      <c r="H11" s="38">
        <v>0</v>
      </c>
      <c r="I11" s="38">
        <v>5</v>
      </c>
      <c r="J11" s="38">
        <v>4</v>
      </c>
      <c r="K11" s="38">
        <v>1</v>
      </c>
      <c r="L11" s="38">
        <v>0</v>
      </c>
      <c r="M11" s="38">
        <v>0</v>
      </c>
      <c r="N11" s="38">
        <v>0</v>
      </c>
      <c r="O11" s="38">
        <v>0</v>
      </c>
      <c r="P11" s="38">
        <v>0</v>
      </c>
      <c r="Q11" s="38">
        <v>0</v>
      </c>
      <c r="R11" s="38">
        <v>0</v>
      </c>
      <c r="S11" s="38">
        <v>10</v>
      </c>
      <c r="V11" s="38">
        <v>1</v>
      </c>
      <c r="W11" s="38">
        <f>I5</f>
        <v>0</v>
      </c>
      <c r="X11" s="38">
        <f>I6</f>
        <v>0</v>
      </c>
      <c r="Y11" s="38">
        <f>I7</f>
        <v>0</v>
      </c>
      <c r="Z11" s="38">
        <f>I8</f>
        <v>0</v>
      </c>
      <c r="AA11" s="38">
        <f>I9</f>
        <v>0</v>
      </c>
      <c r="AB11" s="38">
        <f>I10</f>
        <v>1</v>
      </c>
      <c r="AC11" s="38">
        <f>I11</f>
        <v>5</v>
      </c>
      <c r="AD11" s="38">
        <f>I12</f>
        <v>0</v>
      </c>
      <c r="AE11" s="2">
        <f>I13</f>
        <v>0</v>
      </c>
      <c r="AF11" s="2">
        <f>I14</f>
        <v>0</v>
      </c>
      <c r="AG11" s="2">
        <f>I15</f>
        <v>2</v>
      </c>
      <c r="AH11" s="2">
        <f>I16</f>
        <v>0</v>
      </c>
      <c r="AI11" s="2">
        <f>I17</f>
        <v>0</v>
      </c>
      <c r="AJ11" s="2">
        <f>I18</f>
        <v>0</v>
      </c>
      <c r="AK11" s="38">
        <f>I19</f>
        <v>0</v>
      </c>
      <c r="AL11" s="2">
        <f>I20</f>
        <v>0</v>
      </c>
      <c r="AM11" s="4">
        <f>I21</f>
        <v>0</v>
      </c>
      <c r="AN11" s="4">
        <f>I22</f>
        <v>0</v>
      </c>
      <c r="AO11" s="38">
        <f>I23</f>
        <v>0</v>
      </c>
      <c r="AP11" s="38">
        <f>I24</f>
        <v>0</v>
      </c>
      <c r="AQ11" s="38">
        <f>I25</f>
        <v>1</v>
      </c>
      <c r="AT11" s="38">
        <v>1</v>
      </c>
      <c r="AU11" s="24">
        <f t="shared" ref="AU11:BO11" si="14">PRODUCT(W11*100*1/W21)</f>
        <v>0</v>
      </c>
      <c r="AV11" s="24">
        <f t="shared" si="14"/>
        <v>0</v>
      </c>
      <c r="AW11" s="24">
        <f t="shared" si="14"/>
        <v>0</v>
      </c>
      <c r="AX11" s="24">
        <f t="shared" si="14"/>
        <v>0</v>
      </c>
      <c r="AY11" s="24">
        <f t="shared" si="14"/>
        <v>0</v>
      </c>
      <c r="AZ11" s="24">
        <f t="shared" si="14"/>
        <v>10</v>
      </c>
      <c r="BA11" s="24">
        <f t="shared" si="14"/>
        <v>50</v>
      </c>
      <c r="BB11" s="24">
        <f t="shared" si="14"/>
        <v>0</v>
      </c>
      <c r="BC11" s="25">
        <f t="shared" si="14"/>
        <v>0</v>
      </c>
      <c r="BD11" s="25">
        <f t="shared" si="14"/>
        <v>0</v>
      </c>
      <c r="BE11" s="25">
        <f t="shared" si="14"/>
        <v>20</v>
      </c>
      <c r="BF11" s="25">
        <f t="shared" si="14"/>
        <v>0</v>
      </c>
      <c r="BG11" s="25">
        <f t="shared" si="14"/>
        <v>0</v>
      </c>
      <c r="BH11" s="25">
        <f t="shared" si="14"/>
        <v>0</v>
      </c>
      <c r="BI11" s="24">
        <f t="shared" si="14"/>
        <v>0</v>
      </c>
      <c r="BJ11" s="25">
        <f t="shared" si="14"/>
        <v>0</v>
      </c>
      <c r="BK11" s="26">
        <f t="shared" si="14"/>
        <v>0</v>
      </c>
      <c r="BL11" s="26">
        <f t="shared" si="14"/>
        <v>0</v>
      </c>
      <c r="BM11" s="24">
        <f t="shared" si="14"/>
        <v>0</v>
      </c>
      <c r="BN11" s="24">
        <f t="shared" si="14"/>
        <v>0</v>
      </c>
      <c r="BO11" s="24">
        <f t="shared" si="14"/>
        <v>10</v>
      </c>
      <c r="BR11" s="38">
        <v>1</v>
      </c>
      <c r="BS11" s="24">
        <f t="shared" ref="BS11:CM11" si="15">AU5+AU6+AU7+AU8+AU9+AU10+AU11</f>
        <v>0</v>
      </c>
      <c r="BT11" s="24">
        <f t="shared" si="15"/>
        <v>90</v>
      </c>
      <c r="BU11" s="24">
        <f t="shared" si="15"/>
        <v>0</v>
      </c>
      <c r="BV11" s="24">
        <f t="shared" si="15"/>
        <v>90</v>
      </c>
      <c r="BW11" s="24">
        <f t="shared" si="15"/>
        <v>0</v>
      </c>
      <c r="BX11" s="24">
        <f t="shared" si="15"/>
        <v>10</v>
      </c>
      <c r="BY11" s="24">
        <f t="shared" si="15"/>
        <v>50</v>
      </c>
      <c r="BZ11" s="24">
        <f t="shared" si="15"/>
        <v>0</v>
      </c>
      <c r="CA11" s="25">
        <f t="shared" si="15"/>
        <v>100</v>
      </c>
      <c r="CB11" s="25">
        <f t="shared" si="15"/>
        <v>90</v>
      </c>
      <c r="CC11" s="25">
        <f t="shared" si="15"/>
        <v>90</v>
      </c>
      <c r="CD11" s="25">
        <f t="shared" si="15"/>
        <v>90</v>
      </c>
      <c r="CE11" s="25">
        <f t="shared" si="15"/>
        <v>90</v>
      </c>
      <c r="CF11" s="25">
        <f t="shared" si="15"/>
        <v>75</v>
      </c>
      <c r="CG11" s="24">
        <f t="shared" si="15"/>
        <v>0</v>
      </c>
      <c r="CH11" s="25">
        <f t="shared" si="15"/>
        <v>90</v>
      </c>
      <c r="CI11" s="26">
        <f t="shared" si="15"/>
        <v>100</v>
      </c>
      <c r="CJ11" s="26">
        <f t="shared" si="15"/>
        <v>100</v>
      </c>
      <c r="CK11" s="24">
        <f t="shared" si="15"/>
        <v>90</v>
      </c>
      <c r="CL11" s="24">
        <f t="shared" si="15"/>
        <v>90</v>
      </c>
      <c r="CM11" s="24">
        <f t="shared" si="15"/>
        <v>100</v>
      </c>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x14ac:dyDescent="0.25">
      <c r="B12" s="38" t="s">
        <v>9</v>
      </c>
      <c r="C12" s="38">
        <v>0</v>
      </c>
      <c r="D12" s="38">
        <v>0</v>
      </c>
      <c r="E12" s="38">
        <v>0</v>
      </c>
      <c r="F12" s="38">
        <v>0</v>
      </c>
      <c r="G12" s="38">
        <v>0</v>
      </c>
      <c r="H12" s="38">
        <v>0</v>
      </c>
      <c r="I12" s="38">
        <v>0</v>
      </c>
      <c r="J12" s="38">
        <v>0</v>
      </c>
      <c r="K12" s="38">
        <v>1</v>
      </c>
      <c r="L12" s="38">
        <v>4</v>
      </c>
      <c r="M12" s="38">
        <v>2</v>
      </c>
      <c r="N12" s="38">
        <v>2</v>
      </c>
      <c r="O12" s="38">
        <v>1</v>
      </c>
      <c r="P12" s="38">
        <v>0</v>
      </c>
      <c r="Q12" s="38">
        <v>0</v>
      </c>
      <c r="R12" s="38">
        <v>0</v>
      </c>
      <c r="S12" s="38">
        <v>10</v>
      </c>
      <c r="V12" s="38">
        <v>2</v>
      </c>
      <c r="W12" s="38">
        <f>J5</f>
        <v>0</v>
      </c>
      <c r="X12" s="38">
        <f>J6</f>
        <v>0</v>
      </c>
      <c r="Y12" s="38">
        <f>J7</f>
        <v>2</v>
      </c>
      <c r="Z12" s="38">
        <f>J8</f>
        <v>0</v>
      </c>
      <c r="AA12" s="38">
        <f>J9</f>
        <v>1</v>
      </c>
      <c r="AB12" s="38">
        <f>J10</f>
        <v>4</v>
      </c>
      <c r="AC12" s="38">
        <f>J11</f>
        <v>4</v>
      </c>
      <c r="AD12" s="38">
        <f>J12</f>
        <v>0</v>
      </c>
      <c r="AE12" s="2">
        <f>J13</f>
        <v>0</v>
      </c>
      <c r="AF12" s="2">
        <f>J14</f>
        <v>0</v>
      </c>
      <c r="AG12" s="2">
        <f>J15</f>
        <v>1</v>
      </c>
      <c r="AH12" s="2">
        <f>J16</f>
        <v>1</v>
      </c>
      <c r="AI12" s="2">
        <f>J17</f>
        <v>0</v>
      </c>
      <c r="AJ12" s="2">
        <f>J18</f>
        <v>0</v>
      </c>
      <c r="AK12" s="38">
        <f>J19</f>
        <v>0</v>
      </c>
      <c r="AL12" s="2">
        <f>J20</f>
        <v>0</v>
      </c>
      <c r="AM12" s="3">
        <f>J21</f>
        <v>0</v>
      </c>
      <c r="AN12" s="3">
        <f>J22</f>
        <v>0</v>
      </c>
      <c r="AO12" s="38">
        <f>J23</f>
        <v>1</v>
      </c>
      <c r="AP12" s="38">
        <f>J24</f>
        <v>1</v>
      </c>
      <c r="AQ12" s="38">
        <f>J25</f>
        <v>0</v>
      </c>
      <c r="AT12" s="38">
        <v>2</v>
      </c>
      <c r="AU12" s="24">
        <f t="shared" ref="AU12:BO12" si="16">PRODUCT(W12*100*1/W21)</f>
        <v>0</v>
      </c>
      <c r="AV12" s="24">
        <f t="shared" si="16"/>
        <v>0</v>
      </c>
      <c r="AW12" s="24">
        <f t="shared" si="16"/>
        <v>20</v>
      </c>
      <c r="AX12" s="24">
        <f t="shared" si="16"/>
        <v>0</v>
      </c>
      <c r="AY12" s="24">
        <f t="shared" si="16"/>
        <v>10</v>
      </c>
      <c r="AZ12" s="24">
        <f t="shared" si="16"/>
        <v>40</v>
      </c>
      <c r="BA12" s="24">
        <f t="shared" si="16"/>
        <v>40</v>
      </c>
      <c r="BB12" s="24">
        <f t="shared" si="16"/>
        <v>0</v>
      </c>
      <c r="BC12" s="25">
        <f t="shared" si="16"/>
        <v>0</v>
      </c>
      <c r="BD12" s="25">
        <f t="shared" si="16"/>
        <v>0</v>
      </c>
      <c r="BE12" s="25">
        <f t="shared" si="16"/>
        <v>10</v>
      </c>
      <c r="BF12" s="25">
        <f t="shared" si="16"/>
        <v>10</v>
      </c>
      <c r="BG12" s="25">
        <f t="shared" si="16"/>
        <v>0</v>
      </c>
      <c r="BH12" s="25">
        <f t="shared" si="16"/>
        <v>0</v>
      </c>
      <c r="BI12" s="24">
        <f t="shared" si="16"/>
        <v>0</v>
      </c>
      <c r="BJ12" s="25">
        <f t="shared" si="16"/>
        <v>0</v>
      </c>
      <c r="BK12" s="27">
        <f t="shared" si="16"/>
        <v>0</v>
      </c>
      <c r="BL12" s="27">
        <f t="shared" si="16"/>
        <v>0</v>
      </c>
      <c r="BM12" s="24">
        <f t="shared" si="16"/>
        <v>10</v>
      </c>
      <c r="BN12" s="24">
        <f t="shared" si="16"/>
        <v>10</v>
      </c>
      <c r="BO12" s="24">
        <f t="shared" si="16"/>
        <v>0</v>
      </c>
      <c r="BR12" s="38">
        <v>2</v>
      </c>
      <c r="BS12" s="24">
        <f t="shared" ref="BS12:CM12" si="17">AU5+AU6+AU7+AU8+AU9+AU10+AU11+AU12</f>
        <v>0</v>
      </c>
      <c r="BT12" s="24">
        <f t="shared" si="17"/>
        <v>90</v>
      </c>
      <c r="BU12" s="24">
        <f t="shared" si="17"/>
        <v>20</v>
      </c>
      <c r="BV12" s="24">
        <f t="shared" si="17"/>
        <v>90</v>
      </c>
      <c r="BW12" s="24">
        <f t="shared" si="17"/>
        <v>10</v>
      </c>
      <c r="BX12" s="24">
        <f t="shared" si="17"/>
        <v>50</v>
      </c>
      <c r="BY12" s="24">
        <f t="shared" si="17"/>
        <v>90</v>
      </c>
      <c r="BZ12" s="24">
        <f t="shared" si="17"/>
        <v>0</v>
      </c>
      <c r="CA12" s="25">
        <f t="shared" si="17"/>
        <v>100</v>
      </c>
      <c r="CB12" s="25">
        <f t="shared" si="17"/>
        <v>90</v>
      </c>
      <c r="CC12" s="25">
        <f t="shared" si="17"/>
        <v>100</v>
      </c>
      <c r="CD12" s="25">
        <f t="shared" si="17"/>
        <v>100</v>
      </c>
      <c r="CE12" s="25">
        <f t="shared" si="17"/>
        <v>90</v>
      </c>
      <c r="CF12" s="25">
        <f t="shared" si="17"/>
        <v>75</v>
      </c>
      <c r="CG12" s="24">
        <f t="shared" si="17"/>
        <v>0</v>
      </c>
      <c r="CH12" s="25">
        <f t="shared" si="17"/>
        <v>90</v>
      </c>
      <c r="CI12" s="27">
        <f t="shared" si="17"/>
        <v>100</v>
      </c>
      <c r="CJ12" s="27">
        <f t="shared" si="17"/>
        <v>100</v>
      </c>
      <c r="CK12" s="24">
        <f t="shared" si="17"/>
        <v>100</v>
      </c>
      <c r="CL12" s="24">
        <f t="shared" si="17"/>
        <v>100</v>
      </c>
      <c r="CM12" s="24">
        <f t="shared" si="17"/>
        <v>100</v>
      </c>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x14ac:dyDescent="0.25">
      <c r="B13" s="38" t="s">
        <v>10</v>
      </c>
      <c r="C13" s="2">
        <v>0</v>
      </c>
      <c r="D13" s="2">
        <v>0</v>
      </c>
      <c r="E13" s="2">
        <v>5</v>
      </c>
      <c r="F13" s="2">
        <v>0</v>
      </c>
      <c r="G13" s="2">
        <v>5</v>
      </c>
      <c r="H13" s="2">
        <v>0</v>
      </c>
      <c r="I13" s="2">
        <v>0</v>
      </c>
      <c r="J13" s="2">
        <v>0</v>
      </c>
      <c r="K13" s="4">
        <v>0</v>
      </c>
      <c r="L13" s="3">
        <v>0</v>
      </c>
      <c r="M13" s="3">
        <v>0</v>
      </c>
      <c r="N13" s="3">
        <v>0</v>
      </c>
      <c r="O13" s="3">
        <v>0</v>
      </c>
      <c r="P13" s="3">
        <v>0</v>
      </c>
      <c r="Q13" s="3">
        <v>0</v>
      </c>
      <c r="R13" s="3">
        <v>0</v>
      </c>
      <c r="S13" s="38">
        <v>10</v>
      </c>
      <c r="V13" s="38">
        <v>4</v>
      </c>
      <c r="W13" s="38">
        <f>K5</f>
        <v>2</v>
      </c>
      <c r="X13" s="38">
        <f>K6</f>
        <v>0</v>
      </c>
      <c r="Y13" s="38">
        <f>K7</f>
        <v>4</v>
      </c>
      <c r="Z13" s="38">
        <f>K8</f>
        <v>0</v>
      </c>
      <c r="AA13" s="38">
        <f>K9</f>
        <v>3</v>
      </c>
      <c r="AB13" s="38">
        <f>K10</f>
        <v>2</v>
      </c>
      <c r="AC13" s="38">
        <f>K11</f>
        <v>1</v>
      </c>
      <c r="AD13" s="38">
        <f>K12</f>
        <v>1</v>
      </c>
      <c r="AE13" s="4">
        <f>K13</f>
        <v>0</v>
      </c>
      <c r="AF13" s="4">
        <f>K14</f>
        <v>1</v>
      </c>
      <c r="AG13" s="3">
        <f>K15</f>
        <v>0</v>
      </c>
      <c r="AH13" s="2">
        <f>K16</f>
        <v>0</v>
      </c>
      <c r="AI13" s="2">
        <f>K17</f>
        <v>0</v>
      </c>
      <c r="AJ13" s="2">
        <f>K18</f>
        <v>0</v>
      </c>
      <c r="AK13" s="38">
        <f>K19</f>
        <v>0</v>
      </c>
      <c r="AL13" s="4">
        <f>K20</f>
        <v>0</v>
      </c>
      <c r="AM13" s="3">
        <f>K21</f>
        <v>0</v>
      </c>
      <c r="AN13" s="3">
        <f>K22</f>
        <v>0</v>
      </c>
      <c r="AO13" s="38">
        <f>K23</f>
        <v>0</v>
      </c>
      <c r="AP13" s="38">
        <f>K24</f>
        <v>0</v>
      </c>
      <c r="AQ13" s="38">
        <f>K25</f>
        <v>0</v>
      </c>
      <c r="AT13" s="38">
        <v>4</v>
      </c>
      <c r="AU13" s="24">
        <f t="shared" ref="AU13:BO13" si="18">PRODUCT(W13*100*1/W21)</f>
        <v>20</v>
      </c>
      <c r="AV13" s="24">
        <f t="shared" si="18"/>
        <v>0</v>
      </c>
      <c r="AW13" s="24">
        <f t="shared" si="18"/>
        <v>40</v>
      </c>
      <c r="AX13" s="24">
        <f t="shared" si="18"/>
        <v>0</v>
      </c>
      <c r="AY13" s="24">
        <f t="shared" si="18"/>
        <v>30</v>
      </c>
      <c r="AZ13" s="24">
        <f t="shared" si="18"/>
        <v>20</v>
      </c>
      <c r="BA13" s="24">
        <f t="shared" si="18"/>
        <v>10</v>
      </c>
      <c r="BB13" s="24">
        <f t="shared" si="18"/>
        <v>10</v>
      </c>
      <c r="BC13" s="26">
        <f t="shared" si="18"/>
        <v>0</v>
      </c>
      <c r="BD13" s="26">
        <f t="shared" si="18"/>
        <v>10</v>
      </c>
      <c r="BE13" s="27">
        <f t="shared" si="18"/>
        <v>0</v>
      </c>
      <c r="BF13" s="25">
        <f t="shared" si="18"/>
        <v>0</v>
      </c>
      <c r="BG13" s="25">
        <f t="shared" si="18"/>
        <v>0</v>
      </c>
      <c r="BH13" s="25">
        <f t="shared" si="18"/>
        <v>0</v>
      </c>
      <c r="BI13" s="24">
        <f t="shared" si="18"/>
        <v>0</v>
      </c>
      <c r="BJ13" s="26">
        <f t="shared" si="18"/>
        <v>0</v>
      </c>
      <c r="BK13" s="27">
        <f t="shared" si="18"/>
        <v>0</v>
      </c>
      <c r="BL13" s="27">
        <f t="shared" si="18"/>
        <v>0</v>
      </c>
      <c r="BM13" s="24">
        <f t="shared" si="18"/>
        <v>0</v>
      </c>
      <c r="BN13" s="24">
        <f t="shared" si="18"/>
        <v>0</v>
      </c>
      <c r="BO13" s="24">
        <f t="shared" si="18"/>
        <v>0</v>
      </c>
      <c r="BR13" s="38">
        <v>4</v>
      </c>
      <c r="BS13" s="24">
        <f t="shared" ref="BS13:CM13" si="19">AU5+AU6+AU7+AU8+AU9+AU10+AU11+AU12+AU13</f>
        <v>20</v>
      </c>
      <c r="BT13" s="24">
        <f t="shared" si="19"/>
        <v>90</v>
      </c>
      <c r="BU13" s="24">
        <f t="shared" si="19"/>
        <v>60</v>
      </c>
      <c r="BV13" s="24">
        <f t="shared" si="19"/>
        <v>90</v>
      </c>
      <c r="BW13" s="24">
        <f t="shared" si="19"/>
        <v>40</v>
      </c>
      <c r="BX13" s="24">
        <f t="shared" si="19"/>
        <v>70</v>
      </c>
      <c r="BY13" s="24">
        <f t="shared" si="19"/>
        <v>100</v>
      </c>
      <c r="BZ13" s="24">
        <f t="shared" si="19"/>
        <v>10</v>
      </c>
      <c r="CA13" s="26">
        <f t="shared" si="19"/>
        <v>100</v>
      </c>
      <c r="CB13" s="26">
        <f t="shared" si="19"/>
        <v>100</v>
      </c>
      <c r="CC13" s="27">
        <f t="shared" si="19"/>
        <v>100</v>
      </c>
      <c r="CD13" s="25">
        <f t="shared" si="19"/>
        <v>100</v>
      </c>
      <c r="CE13" s="25">
        <f t="shared" si="19"/>
        <v>90</v>
      </c>
      <c r="CF13" s="25">
        <f t="shared" si="19"/>
        <v>75</v>
      </c>
      <c r="CG13" s="24">
        <f t="shared" si="19"/>
        <v>0</v>
      </c>
      <c r="CH13" s="26">
        <f t="shared" si="19"/>
        <v>90</v>
      </c>
      <c r="CI13" s="27">
        <f t="shared" si="19"/>
        <v>100</v>
      </c>
      <c r="CJ13" s="27">
        <f t="shared" si="19"/>
        <v>100</v>
      </c>
      <c r="CK13" s="24">
        <f t="shared" si="19"/>
        <v>100</v>
      </c>
      <c r="CL13" s="24">
        <f t="shared" si="19"/>
        <v>100</v>
      </c>
      <c r="CM13" s="24">
        <f t="shared" si="19"/>
        <v>100</v>
      </c>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x14ac:dyDescent="0.25">
      <c r="B14" s="38" t="s">
        <v>11</v>
      </c>
      <c r="C14" s="2">
        <v>0</v>
      </c>
      <c r="D14" s="2">
        <v>0</v>
      </c>
      <c r="E14" s="2">
        <v>5</v>
      </c>
      <c r="F14" s="2">
        <v>0</v>
      </c>
      <c r="G14" s="2">
        <v>3</v>
      </c>
      <c r="H14" s="2">
        <v>1</v>
      </c>
      <c r="I14" s="2">
        <v>0</v>
      </c>
      <c r="J14" s="2">
        <v>0</v>
      </c>
      <c r="K14" s="4">
        <v>1</v>
      </c>
      <c r="L14" s="4">
        <v>0</v>
      </c>
      <c r="M14" s="3">
        <v>0</v>
      </c>
      <c r="N14" s="3">
        <v>0</v>
      </c>
      <c r="O14" s="3">
        <v>0</v>
      </c>
      <c r="P14" s="3">
        <v>0</v>
      </c>
      <c r="Q14" s="3">
        <v>0</v>
      </c>
      <c r="R14" s="3">
        <v>0</v>
      </c>
      <c r="S14" s="38">
        <v>10</v>
      </c>
      <c r="V14" s="38">
        <v>8</v>
      </c>
      <c r="W14" s="38">
        <f>L5</f>
        <v>5</v>
      </c>
      <c r="X14" s="38">
        <f>L6</f>
        <v>0</v>
      </c>
      <c r="Y14" s="38">
        <f>L7</f>
        <v>4</v>
      </c>
      <c r="Z14" s="38">
        <f>L8</f>
        <v>1</v>
      </c>
      <c r="AA14" s="38">
        <f>L9</f>
        <v>2</v>
      </c>
      <c r="AB14" s="38">
        <f>L10</f>
        <v>3</v>
      </c>
      <c r="AC14" s="38">
        <f>L11</f>
        <v>0</v>
      </c>
      <c r="AD14" s="38">
        <f>L12</f>
        <v>4</v>
      </c>
      <c r="AE14" s="3">
        <f>L13</f>
        <v>0</v>
      </c>
      <c r="AF14" s="4">
        <f>L14</f>
        <v>0</v>
      </c>
      <c r="AG14" s="3">
        <f>L15</f>
        <v>0</v>
      </c>
      <c r="AH14" s="2">
        <f>L16</f>
        <v>0</v>
      </c>
      <c r="AI14" s="3">
        <f>L17</f>
        <v>0</v>
      </c>
      <c r="AJ14" s="3">
        <f>L18</f>
        <v>0</v>
      </c>
      <c r="AK14" s="38">
        <f>L19</f>
        <v>0</v>
      </c>
      <c r="AL14" s="3">
        <f>L20</f>
        <v>1</v>
      </c>
      <c r="AM14" s="3">
        <f>L21</f>
        <v>0</v>
      </c>
      <c r="AN14" s="3">
        <f>L22</f>
        <v>0</v>
      </c>
      <c r="AO14" s="38">
        <f>L23</f>
        <v>0</v>
      </c>
      <c r="AP14" s="38">
        <f>L24</f>
        <v>0</v>
      </c>
      <c r="AQ14" s="38">
        <f>L25</f>
        <v>0</v>
      </c>
      <c r="AT14" s="38">
        <v>8</v>
      </c>
      <c r="AU14" s="24">
        <f t="shared" ref="AU14:BO14" si="20">PRODUCT(W14*100*1/W21)</f>
        <v>50</v>
      </c>
      <c r="AV14" s="24">
        <f t="shared" si="20"/>
        <v>0</v>
      </c>
      <c r="AW14" s="24">
        <f t="shared" si="20"/>
        <v>40</v>
      </c>
      <c r="AX14" s="24">
        <f t="shared" si="20"/>
        <v>10</v>
      </c>
      <c r="AY14" s="24">
        <f t="shared" si="20"/>
        <v>20</v>
      </c>
      <c r="AZ14" s="24">
        <f t="shared" si="20"/>
        <v>30</v>
      </c>
      <c r="BA14" s="24">
        <f t="shared" si="20"/>
        <v>0</v>
      </c>
      <c r="BB14" s="24">
        <f t="shared" si="20"/>
        <v>40</v>
      </c>
      <c r="BC14" s="27">
        <f t="shared" si="20"/>
        <v>0</v>
      </c>
      <c r="BD14" s="26">
        <f t="shared" si="20"/>
        <v>0</v>
      </c>
      <c r="BE14" s="27">
        <f t="shared" si="20"/>
        <v>0</v>
      </c>
      <c r="BF14" s="25">
        <f t="shared" si="20"/>
        <v>0</v>
      </c>
      <c r="BG14" s="27">
        <f t="shared" si="20"/>
        <v>0</v>
      </c>
      <c r="BH14" s="27">
        <f t="shared" si="20"/>
        <v>0</v>
      </c>
      <c r="BI14" s="24">
        <f t="shared" si="20"/>
        <v>0</v>
      </c>
      <c r="BJ14" s="27">
        <f t="shared" si="20"/>
        <v>10</v>
      </c>
      <c r="BK14" s="27">
        <f t="shared" si="20"/>
        <v>0</v>
      </c>
      <c r="BL14" s="27">
        <f t="shared" si="20"/>
        <v>0</v>
      </c>
      <c r="BM14" s="24">
        <f t="shared" si="20"/>
        <v>0</v>
      </c>
      <c r="BN14" s="24">
        <f t="shared" si="20"/>
        <v>0</v>
      </c>
      <c r="BO14" s="24">
        <f t="shared" si="20"/>
        <v>0</v>
      </c>
      <c r="BR14" s="38">
        <v>8</v>
      </c>
      <c r="BS14" s="24">
        <f t="shared" ref="BS14:CM14" si="21">AU5+AU6+AU7+AU8+AU9+AU10+AU11+AU12+AU13+AU14</f>
        <v>70</v>
      </c>
      <c r="BT14" s="24">
        <f t="shared" si="21"/>
        <v>90</v>
      </c>
      <c r="BU14" s="24">
        <f t="shared" si="21"/>
        <v>100</v>
      </c>
      <c r="BV14" s="24">
        <f t="shared" si="21"/>
        <v>100</v>
      </c>
      <c r="BW14" s="24">
        <f t="shared" si="21"/>
        <v>60</v>
      </c>
      <c r="BX14" s="24">
        <f t="shared" si="21"/>
        <v>100</v>
      </c>
      <c r="BY14" s="24">
        <f t="shared" si="21"/>
        <v>100</v>
      </c>
      <c r="BZ14" s="24">
        <f t="shared" si="21"/>
        <v>50</v>
      </c>
      <c r="CA14" s="27">
        <f t="shared" si="21"/>
        <v>100</v>
      </c>
      <c r="CB14" s="26">
        <f t="shared" si="21"/>
        <v>100</v>
      </c>
      <c r="CC14" s="27">
        <f t="shared" si="21"/>
        <v>100</v>
      </c>
      <c r="CD14" s="25">
        <f t="shared" si="21"/>
        <v>100</v>
      </c>
      <c r="CE14" s="27">
        <f t="shared" si="21"/>
        <v>90</v>
      </c>
      <c r="CF14" s="27">
        <f t="shared" si="21"/>
        <v>75</v>
      </c>
      <c r="CG14" s="24">
        <f t="shared" si="21"/>
        <v>0</v>
      </c>
      <c r="CH14" s="27">
        <f t="shared" si="21"/>
        <v>100</v>
      </c>
      <c r="CI14" s="27">
        <f t="shared" si="21"/>
        <v>100</v>
      </c>
      <c r="CJ14" s="27">
        <f t="shared" si="21"/>
        <v>100</v>
      </c>
      <c r="CK14" s="24">
        <f t="shared" si="21"/>
        <v>100</v>
      </c>
      <c r="CL14" s="24">
        <f t="shared" si="21"/>
        <v>100</v>
      </c>
      <c r="CM14" s="24">
        <f t="shared" si="21"/>
        <v>100</v>
      </c>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x14ac:dyDescent="0.25">
      <c r="B15" s="38" t="s">
        <v>12</v>
      </c>
      <c r="C15" s="2">
        <v>0</v>
      </c>
      <c r="D15" s="2">
        <v>0</v>
      </c>
      <c r="E15" s="2">
        <v>0</v>
      </c>
      <c r="F15" s="2">
        <v>0</v>
      </c>
      <c r="G15" s="2">
        <v>2</v>
      </c>
      <c r="H15" s="2">
        <v>5</v>
      </c>
      <c r="I15" s="2">
        <v>2</v>
      </c>
      <c r="J15" s="2">
        <v>1</v>
      </c>
      <c r="K15" s="3">
        <v>0</v>
      </c>
      <c r="L15" s="3">
        <v>0</v>
      </c>
      <c r="M15" s="3">
        <v>0</v>
      </c>
      <c r="N15" s="3">
        <v>0</v>
      </c>
      <c r="O15" s="3">
        <v>0</v>
      </c>
      <c r="P15" s="3">
        <v>0</v>
      </c>
      <c r="Q15" s="3">
        <v>0</v>
      </c>
      <c r="R15" s="3">
        <v>0</v>
      </c>
      <c r="S15" s="38">
        <v>10</v>
      </c>
      <c r="V15" s="38">
        <v>16</v>
      </c>
      <c r="W15" s="38">
        <f>M5</f>
        <v>2</v>
      </c>
      <c r="X15" s="38">
        <f>M6</f>
        <v>0</v>
      </c>
      <c r="Y15" s="38">
        <f>M7</f>
        <v>0</v>
      </c>
      <c r="Z15" s="38">
        <f>M8</f>
        <v>0</v>
      </c>
      <c r="AA15" s="38">
        <f>M9</f>
        <v>3</v>
      </c>
      <c r="AB15" s="38">
        <f>M10</f>
        <v>0</v>
      </c>
      <c r="AC15" s="38">
        <f>M11</f>
        <v>0</v>
      </c>
      <c r="AD15" s="38">
        <f>M12</f>
        <v>2</v>
      </c>
      <c r="AE15" s="3">
        <f>M13</f>
        <v>0</v>
      </c>
      <c r="AF15" s="3">
        <f>M14</f>
        <v>0</v>
      </c>
      <c r="AG15" s="3">
        <f>M15</f>
        <v>0</v>
      </c>
      <c r="AH15" s="3">
        <f>M16</f>
        <v>0</v>
      </c>
      <c r="AI15" s="3">
        <f>M17</f>
        <v>1</v>
      </c>
      <c r="AJ15" s="3">
        <f>M18</f>
        <v>0</v>
      </c>
      <c r="AK15" s="38">
        <f>M19</f>
        <v>0</v>
      </c>
      <c r="AL15" s="3">
        <f>M20</f>
        <v>0</v>
      </c>
      <c r="AM15" s="3">
        <f>M21</f>
        <v>0</v>
      </c>
      <c r="AN15" s="3">
        <f>M22</f>
        <v>0</v>
      </c>
      <c r="AO15" s="38">
        <f>M23</f>
        <v>0</v>
      </c>
      <c r="AP15" s="38">
        <f>M24</f>
        <v>0</v>
      </c>
      <c r="AQ15" s="38">
        <f>M25</f>
        <v>0</v>
      </c>
      <c r="AT15" s="38">
        <v>16</v>
      </c>
      <c r="AU15" s="24">
        <f t="shared" ref="AU15:BO15" si="22">PRODUCT(W15*100*1/W21)</f>
        <v>20</v>
      </c>
      <c r="AV15" s="24">
        <f t="shared" si="22"/>
        <v>0</v>
      </c>
      <c r="AW15" s="24">
        <f t="shared" si="22"/>
        <v>0</v>
      </c>
      <c r="AX15" s="24">
        <f t="shared" si="22"/>
        <v>0</v>
      </c>
      <c r="AY15" s="24">
        <f t="shared" si="22"/>
        <v>30</v>
      </c>
      <c r="AZ15" s="24">
        <f t="shared" si="22"/>
        <v>0</v>
      </c>
      <c r="BA15" s="24">
        <f t="shared" si="22"/>
        <v>0</v>
      </c>
      <c r="BB15" s="24">
        <f t="shared" si="22"/>
        <v>20</v>
      </c>
      <c r="BC15" s="27">
        <f t="shared" si="22"/>
        <v>0</v>
      </c>
      <c r="BD15" s="27">
        <f t="shared" si="22"/>
        <v>0</v>
      </c>
      <c r="BE15" s="27">
        <f t="shared" si="22"/>
        <v>0</v>
      </c>
      <c r="BF15" s="27">
        <f t="shared" si="22"/>
        <v>0</v>
      </c>
      <c r="BG15" s="27">
        <f t="shared" si="22"/>
        <v>10</v>
      </c>
      <c r="BH15" s="27">
        <f t="shared" si="22"/>
        <v>0</v>
      </c>
      <c r="BI15" s="24">
        <f t="shared" si="22"/>
        <v>0</v>
      </c>
      <c r="BJ15" s="27">
        <f t="shared" si="22"/>
        <v>0</v>
      </c>
      <c r="BK15" s="27">
        <f t="shared" si="22"/>
        <v>0</v>
      </c>
      <c r="BL15" s="27">
        <f t="shared" si="22"/>
        <v>0</v>
      </c>
      <c r="BM15" s="24">
        <f t="shared" si="22"/>
        <v>0</v>
      </c>
      <c r="BN15" s="24">
        <f t="shared" si="22"/>
        <v>0</v>
      </c>
      <c r="BO15" s="24">
        <f t="shared" si="22"/>
        <v>0</v>
      </c>
      <c r="BR15" s="38">
        <v>16</v>
      </c>
      <c r="BS15" s="24">
        <f t="shared" ref="BS15:CM15" si="23">AU5+AU6+AU7+AU8+AU9+AU10+AU11+AU12+AU13+AU14+AU15</f>
        <v>90</v>
      </c>
      <c r="BT15" s="24">
        <f t="shared" si="23"/>
        <v>90</v>
      </c>
      <c r="BU15" s="24">
        <f t="shared" si="23"/>
        <v>100</v>
      </c>
      <c r="BV15" s="24">
        <f t="shared" si="23"/>
        <v>100</v>
      </c>
      <c r="BW15" s="24">
        <f t="shared" si="23"/>
        <v>90</v>
      </c>
      <c r="BX15" s="24">
        <f t="shared" si="23"/>
        <v>100</v>
      </c>
      <c r="BY15" s="24">
        <f t="shared" si="23"/>
        <v>100</v>
      </c>
      <c r="BZ15" s="24">
        <f t="shared" si="23"/>
        <v>70</v>
      </c>
      <c r="CA15" s="27">
        <f t="shared" si="23"/>
        <v>100</v>
      </c>
      <c r="CB15" s="27">
        <f t="shared" si="23"/>
        <v>100</v>
      </c>
      <c r="CC15" s="27">
        <f t="shared" si="23"/>
        <v>100</v>
      </c>
      <c r="CD15" s="27">
        <f t="shared" si="23"/>
        <v>100</v>
      </c>
      <c r="CE15" s="27">
        <f t="shared" si="23"/>
        <v>100</v>
      </c>
      <c r="CF15" s="27">
        <f t="shared" si="23"/>
        <v>75</v>
      </c>
      <c r="CG15" s="24">
        <f t="shared" si="23"/>
        <v>0</v>
      </c>
      <c r="CH15" s="27">
        <f t="shared" si="23"/>
        <v>100</v>
      </c>
      <c r="CI15" s="27">
        <f t="shared" si="23"/>
        <v>100</v>
      </c>
      <c r="CJ15" s="27">
        <f t="shared" si="23"/>
        <v>100</v>
      </c>
      <c r="CK15" s="24">
        <f t="shared" si="23"/>
        <v>100</v>
      </c>
      <c r="CL15" s="24">
        <f t="shared" si="23"/>
        <v>100</v>
      </c>
      <c r="CM15" s="24">
        <f t="shared" si="23"/>
        <v>100</v>
      </c>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x14ac:dyDescent="0.25">
      <c r="B16" s="38" t="s">
        <v>13</v>
      </c>
      <c r="C16" s="2">
        <v>0</v>
      </c>
      <c r="D16" s="2">
        <v>0</v>
      </c>
      <c r="E16" s="2">
        <v>0</v>
      </c>
      <c r="F16" s="2">
        <v>0</v>
      </c>
      <c r="G16" s="2">
        <v>9</v>
      </c>
      <c r="H16" s="2">
        <v>0</v>
      </c>
      <c r="I16" s="2">
        <v>0</v>
      </c>
      <c r="J16" s="2">
        <v>1</v>
      </c>
      <c r="K16" s="2">
        <v>0</v>
      </c>
      <c r="L16" s="2">
        <v>0</v>
      </c>
      <c r="M16" s="3">
        <v>0</v>
      </c>
      <c r="N16" s="3">
        <v>0</v>
      </c>
      <c r="O16" s="3">
        <v>0</v>
      </c>
      <c r="P16" s="3">
        <v>0</v>
      </c>
      <c r="Q16" s="3">
        <v>0</v>
      </c>
      <c r="R16" s="3">
        <v>0</v>
      </c>
      <c r="S16" s="38">
        <v>10</v>
      </c>
      <c r="V16" s="38">
        <v>32</v>
      </c>
      <c r="W16" s="38">
        <f>N5</f>
        <v>0</v>
      </c>
      <c r="X16" s="38">
        <f>N6</f>
        <v>0</v>
      </c>
      <c r="Y16" s="38">
        <f>N7</f>
        <v>0</v>
      </c>
      <c r="Z16" s="38">
        <f>N8</f>
        <v>0</v>
      </c>
      <c r="AA16" s="38">
        <f>N9</f>
        <v>1</v>
      </c>
      <c r="AB16" s="38">
        <f>N10</f>
        <v>0</v>
      </c>
      <c r="AC16" s="38">
        <f>N11</f>
        <v>0</v>
      </c>
      <c r="AD16" s="38">
        <f>N12</f>
        <v>2</v>
      </c>
      <c r="AE16" s="3">
        <f>N13</f>
        <v>0</v>
      </c>
      <c r="AF16" s="3">
        <f>N14</f>
        <v>0</v>
      </c>
      <c r="AG16" s="3">
        <f>N15</f>
        <v>0</v>
      </c>
      <c r="AH16" s="3">
        <f>N16</f>
        <v>0</v>
      </c>
      <c r="AI16" s="3">
        <f>N17</f>
        <v>0</v>
      </c>
      <c r="AJ16" s="3">
        <f>N18</f>
        <v>1</v>
      </c>
      <c r="AK16" s="38">
        <f>N19</f>
        <v>0</v>
      </c>
      <c r="AL16" s="3">
        <f>N20</f>
        <v>0</v>
      </c>
      <c r="AM16" s="3">
        <f>N21</f>
        <v>0</v>
      </c>
      <c r="AN16" s="3">
        <f>N22</f>
        <v>0</v>
      </c>
      <c r="AO16" s="38">
        <f>N23</f>
        <v>0</v>
      </c>
      <c r="AP16" s="38">
        <f>N24</f>
        <v>0</v>
      </c>
      <c r="AQ16" s="38">
        <f>N25</f>
        <v>0</v>
      </c>
      <c r="AT16" s="38">
        <v>32</v>
      </c>
      <c r="AU16" s="24">
        <f t="shared" ref="AU16:BO16" si="24">PRODUCT(W16*100*1/W21)</f>
        <v>0</v>
      </c>
      <c r="AV16" s="24">
        <f t="shared" si="24"/>
        <v>0</v>
      </c>
      <c r="AW16" s="24">
        <f t="shared" si="24"/>
        <v>0</v>
      </c>
      <c r="AX16" s="24">
        <f t="shared" si="24"/>
        <v>0</v>
      </c>
      <c r="AY16" s="24">
        <f t="shared" si="24"/>
        <v>10</v>
      </c>
      <c r="AZ16" s="24">
        <f t="shared" si="24"/>
        <v>0</v>
      </c>
      <c r="BA16" s="24">
        <f t="shared" si="24"/>
        <v>0</v>
      </c>
      <c r="BB16" s="24">
        <f t="shared" si="24"/>
        <v>20</v>
      </c>
      <c r="BC16" s="27">
        <f t="shared" si="24"/>
        <v>0</v>
      </c>
      <c r="BD16" s="27">
        <f t="shared" si="24"/>
        <v>0</v>
      </c>
      <c r="BE16" s="27">
        <f t="shared" si="24"/>
        <v>0</v>
      </c>
      <c r="BF16" s="27">
        <f t="shared" si="24"/>
        <v>0</v>
      </c>
      <c r="BG16" s="27">
        <f t="shared" si="24"/>
        <v>0</v>
      </c>
      <c r="BH16" s="27">
        <f t="shared" si="24"/>
        <v>25</v>
      </c>
      <c r="BI16" s="24">
        <f t="shared" si="24"/>
        <v>0</v>
      </c>
      <c r="BJ16" s="27">
        <f t="shared" si="24"/>
        <v>0</v>
      </c>
      <c r="BK16" s="27">
        <f t="shared" si="24"/>
        <v>0</v>
      </c>
      <c r="BL16" s="27">
        <f t="shared" si="24"/>
        <v>0</v>
      </c>
      <c r="BM16" s="24">
        <f t="shared" si="24"/>
        <v>0</v>
      </c>
      <c r="BN16" s="24">
        <f t="shared" si="24"/>
        <v>0</v>
      </c>
      <c r="BO16" s="24">
        <f t="shared" si="24"/>
        <v>0</v>
      </c>
      <c r="BR16" s="38">
        <v>32</v>
      </c>
      <c r="BS16" s="24">
        <f t="shared" ref="BS16:CM16" si="25">AU5+AU6+AU7+AU8+AU9+AU10+AU11+AU12+AU13+AU14+AU15+AU16</f>
        <v>90</v>
      </c>
      <c r="BT16" s="24">
        <f t="shared" si="25"/>
        <v>90</v>
      </c>
      <c r="BU16" s="24">
        <f t="shared" si="25"/>
        <v>100</v>
      </c>
      <c r="BV16" s="24">
        <f t="shared" si="25"/>
        <v>100</v>
      </c>
      <c r="BW16" s="24">
        <f t="shared" si="25"/>
        <v>100</v>
      </c>
      <c r="BX16" s="24">
        <f t="shared" si="25"/>
        <v>100</v>
      </c>
      <c r="BY16" s="24">
        <f t="shared" si="25"/>
        <v>100</v>
      </c>
      <c r="BZ16" s="24">
        <f t="shared" si="25"/>
        <v>90</v>
      </c>
      <c r="CA16" s="27">
        <f t="shared" si="25"/>
        <v>100</v>
      </c>
      <c r="CB16" s="27">
        <f t="shared" si="25"/>
        <v>100</v>
      </c>
      <c r="CC16" s="27">
        <f t="shared" si="25"/>
        <v>100</v>
      </c>
      <c r="CD16" s="27">
        <f t="shared" si="25"/>
        <v>100</v>
      </c>
      <c r="CE16" s="27">
        <f t="shared" si="25"/>
        <v>100</v>
      </c>
      <c r="CF16" s="27">
        <f t="shared" si="25"/>
        <v>100</v>
      </c>
      <c r="CG16" s="24">
        <f t="shared" si="25"/>
        <v>0</v>
      </c>
      <c r="CH16" s="27">
        <f t="shared" si="25"/>
        <v>100</v>
      </c>
      <c r="CI16" s="27">
        <f t="shared" si="25"/>
        <v>100</v>
      </c>
      <c r="CJ16" s="27">
        <f t="shared" si="25"/>
        <v>100</v>
      </c>
      <c r="CK16" s="24">
        <f t="shared" si="25"/>
        <v>100</v>
      </c>
      <c r="CL16" s="24">
        <f t="shared" si="25"/>
        <v>100</v>
      </c>
      <c r="CM16" s="24">
        <f t="shared" si="25"/>
        <v>100</v>
      </c>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x14ac:dyDescent="0.25">
      <c r="B17" s="38" t="s">
        <v>14</v>
      </c>
      <c r="C17" s="2">
        <v>0</v>
      </c>
      <c r="D17" s="2">
        <v>0</v>
      </c>
      <c r="E17" s="2">
        <v>0</v>
      </c>
      <c r="F17" s="2">
        <v>0</v>
      </c>
      <c r="G17" s="2">
        <v>7</v>
      </c>
      <c r="H17" s="2">
        <v>2</v>
      </c>
      <c r="I17" s="2">
        <v>0</v>
      </c>
      <c r="J17" s="2">
        <v>0</v>
      </c>
      <c r="K17" s="2">
        <v>0</v>
      </c>
      <c r="L17" s="3">
        <v>0</v>
      </c>
      <c r="M17" s="3">
        <v>1</v>
      </c>
      <c r="N17" s="3">
        <v>0</v>
      </c>
      <c r="O17" s="3">
        <v>0</v>
      </c>
      <c r="P17" s="3">
        <v>0</v>
      </c>
      <c r="Q17" s="3">
        <v>0</v>
      </c>
      <c r="R17" s="3">
        <v>0</v>
      </c>
      <c r="S17" s="38">
        <v>10</v>
      </c>
      <c r="V17" s="38">
        <v>64</v>
      </c>
      <c r="W17" s="38">
        <f>O5</f>
        <v>1</v>
      </c>
      <c r="X17" s="38">
        <f>O6</f>
        <v>1</v>
      </c>
      <c r="Y17" s="38">
        <f>O7</f>
        <v>0</v>
      </c>
      <c r="Z17" s="38">
        <f>O8</f>
        <v>0</v>
      </c>
      <c r="AA17" s="38">
        <f>O9</f>
        <v>0</v>
      </c>
      <c r="AB17" s="38">
        <f>O10</f>
        <v>0</v>
      </c>
      <c r="AC17" s="38">
        <f>O11</f>
        <v>0</v>
      </c>
      <c r="AD17" s="38">
        <f>O12</f>
        <v>1</v>
      </c>
      <c r="AE17" s="3">
        <f>O13</f>
        <v>0</v>
      </c>
      <c r="AF17" s="3">
        <f>O14</f>
        <v>0</v>
      </c>
      <c r="AG17" s="3">
        <f>O15</f>
        <v>0</v>
      </c>
      <c r="AH17" s="3">
        <f>O16</f>
        <v>0</v>
      </c>
      <c r="AI17" s="3">
        <f>O17</f>
        <v>0</v>
      </c>
      <c r="AJ17" s="3">
        <f>O18</f>
        <v>0</v>
      </c>
      <c r="AK17" s="38">
        <f>O19</f>
        <v>0</v>
      </c>
      <c r="AL17" s="3">
        <f>O20</f>
        <v>0</v>
      </c>
      <c r="AM17" s="3">
        <f>O21</f>
        <v>0</v>
      </c>
      <c r="AN17" s="3">
        <f>O22</f>
        <v>0</v>
      </c>
      <c r="AO17" s="38">
        <f>O23</f>
        <v>0</v>
      </c>
      <c r="AP17" s="38">
        <f>O24</f>
        <v>0</v>
      </c>
      <c r="AQ17" s="38">
        <f>O25</f>
        <v>0</v>
      </c>
      <c r="AT17" s="38">
        <v>64</v>
      </c>
      <c r="AU17" s="24">
        <f t="shared" ref="AU17:BO17" si="26">PRODUCT(W17*100*1/W21)</f>
        <v>10</v>
      </c>
      <c r="AV17" s="24">
        <f t="shared" si="26"/>
        <v>10</v>
      </c>
      <c r="AW17" s="24">
        <f t="shared" si="26"/>
        <v>0</v>
      </c>
      <c r="AX17" s="24">
        <f t="shared" si="26"/>
        <v>0</v>
      </c>
      <c r="AY17" s="24">
        <f t="shared" si="26"/>
        <v>0</v>
      </c>
      <c r="AZ17" s="24">
        <f t="shared" si="26"/>
        <v>0</v>
      </c>
      <c r="BA17" s="24">
        <f t="shared" si="26"/>
        <v>0</v>
      </c>
      <c r="BB17" s="24">
        <f t="shared" si="26"/>
        <v>10</v>
      </c>
      <c r="BC17" s="27">
        <f t="shared" si="26"/>
        <v>0</v>
      </c>
      <c r="BD17" s="27">
        <f t="shared" si="26"/>
        <v>0</v>
      </c>
      <c r="BE17" s="27">
        <f t="shared" si="26"/>
        <v>0</v>
      </c>
      <c r="BF17" s="27">
        <f t="shared" si="26"/>
        <v>0</v>
      </c>
      <c r="BG17" s="27">
        <f t="shared" si="26"/>
        <v>0</v>
      </c>
      <c r="BH17" s="27">
        <f t="shared" si="26"/>
        <v>0</v>
      </c>
      <c r="BI17" s="24">
        <f t="shared" si="26"/>
        <v>0</v>
      </c>
      <c r="BJ17" s="27">
        <f t="shared" si="26"/>
        <v>0</v>
      </c>
      <c r="BK17" s="27">
        <f t="shared" si="26"/>
        <v>0</v>
      </c>
      <c r="BL17" s="27">
        <f t="shared" si="26"/>
        <v>0</v>
      </c>
      <c r="BM17" s="24">
        <f t="shared" si="26"/>
        <v>0</v>
      </c>
      <c r="BN17" s="24">
        <f t="shared" si="26"/>
        <v>0</v>
      </c>
      <c r="BO17" s="24">
        <f t="shared" si="26"/>
        <v>0</v>
      </c>
      <c r="BR17" s="38">
        <v>64</v>
      </c>
      <c r="BS17" s="24">
        <f t="shared" ref="BS17:CM17" si="27">AU5+AU6+AU7+AU8+AU9+AU10+AU11+AU12+AU13+AU14+AU15+AU16+AU17</f>
        <v>100</v>
      </c>
      <c r="BT17" s="24">
        <f t="shared" si="27"/>
        <v>100</v>
      </c>
      <c r="BU17" s="24">
        <f t="shared" si="27"/>
        <v>100</v>
      </c>
      <c r="BV17" s="24">
        <f t="shared" si="27"/>
        <v>100</v>
      </c>
      <c r="BW17" s="24">
        <f t="shared" si="27"/>
        <v>100</v>
      </c>
      <c r="BX17" s="24">
        <f t="shared" si="27"/>
        <v>100</v>
      </c>
      <c r="BY17" s="24">
        <f t="shared" si="27"/>
        <v>100</v>
      </c>
      <c r="BZ17" s="24">
        <f t="shared" si="27"/>
        <v>100</v>
      </c>
      <c r="CA17" s="27">
        <f t="shared" si="27"/>
        <v>100</v>
      </c>
      <c r="CB17" s="27">
        <f t="shared" si="27"/>
        <v>100</v>
      </c>
      <c r="CC17" s="27">
        <f t="shared" si="27"/>
        <v>100</v>
      </c>
      <c r="CD17" s="27">
        <f t="shared" si="27"/>
        <v>100</v>
      </c>
      <c r="CE17" s="27">
        <f t="shared" si="27"/>
        <v>100</v>
      </c>
      <c r="CF17" s="27">
        <f t="shared" si="27"/>
        <v>100</v>
      </c>
      <c r="CG17" s="24">
        <f t="shared" si="27"/>
        <v>0</v>
      </c>
      <c r="CH17" s="27">
        <f t="shared" si="27"/>
        <v>100</v>
      </c>
      <c r="CI17" s="27">
        <f t="shared" si="27"/>
        <v>100</v>
      </c>
      <c r="CJ17" s="27">
        <f t="shared" si="27"/>
        <v>100</v>
      </c>
      <c r="CK17" s="24">
        <f t="shared" si="27"/>
        <v>100</v>
      </c>
      <c r="CL17" s="24">
        <f t="shared" si="27"/>
        <v>100</v>
      </c>
      <c r="CM17" s="24">
        <f t="shared" si="27"/>
        <v>100</v>
      </c>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x14ac:dyDescent="0.25">
      <c r="B18" s="38" t="s">
        <v>15</v>
      </c>
      <c r="C18" s="2">
        <v>0</v>
      </c>
      <c r="D18" s="2">
        <v>0</v>
      </c>
      <c r="E18" s="2">
        <v>3</v>
      </c>
      <c r="F18" s="2">
        <v>0</v>
      </c>
      <c r="G18" s="2">
        <v>0</v>
      </c>
      <c r="H18" s="2">
        <v>0</v>
      </c>
      <c r="I18" s="2">
        <v>0</v>
      </c>
      <c r="J18" s="2">
        <v>0</v>
      </c>
      <c r="K18" s="2">
        <v>0</v>
      </c>
      <c r="L18" s="3">
        <v>0</v>
      </c>
      <c r="M18" s="3">
        <v>0</v>
      </c>
      <c r="N18" s="3">
        <v>1</v>
      </c>
      <c r="O18" s="3">
        <v>0</v>
      </c>
      <c r="P18" s="3">
        <v>0</v>
      </c>
      <c r="Q18" s="3">
        <v>0</v>
      </c>
      <c r="R18" s="3">
        <v>0</v>
      </c>
      <c r="S18" s="38">
        <v>4</v>
      </c>
      <c r="V18" s="38">
        <v>128</v>
      </c>
      <c r="W18" s="38">
        <f>P5</f>
        <v>0</v>
      </c>
      <c r="X18" s="38">
        <f>P6</f>
        <v>0</v>
      </c>
      <c r="Y18" s="38">
        <f>P7</f>
        <v>0</v>
      </c>
      <c r="Z18" s="38">
        <f>P8</f>
        <v>0</v>
      </c>
      <c r="AA18" s="38">
        <f>P9</f>
        <v>0</v>
      </c>
      <c r="AB18" s="38">
        <f>P10</f>
        <v>0</v>
      </c>
      <c r="AC18" s="38">
        <f>P11</f>
        <v>0</v>
      </c>
      <c r="AD18" s="38">
        <f>P12</f>
        <v>0</v>
      </c>
      <c r="AE18" s="3">
        <f>P13</f>
        <v>0</v>
      </c>
      <c r="AF18" s="3">
        <f>P14</f>
        <v>0</v>
      </c>
      <c r="AG18" s="3">
        <f>P15</f>
        <v>0</v>
      </c>
      <c r="AH18" s="3">
        <f>P16</f>
        <v>0</v>
      </c>
      <c r="AI18" s="3">
        <f>P17</f>
        <v>0</v>
      </c>
      <c r="AJ18" s="3">
        <f>P18</f>
        <v>0</v>
      </c>
      <c r="AK18" s="38">
        <f>P19</f>
        <v>6</v>
      </c>
      <c r="AL18" s="3">
        <f>P20</f>
        <v>0</v>
      </c>
      <c r="AM18" s="3">
        <f>P21</f>
        <v>0</v>
      </c>
      <c r="AN18" s="3">
        <f>P22</f>
        <v>0</v>
      </c>
      <c r="AO18" s="38">
        <f>P23</f>
        <v>0</v>
      </c>
      <c r="AP18" s="38">
        <f>P24</f>
        <v>0</v>
      </c>
      <c r="AQ18" s="38">
        <f>P25</f>
        <v>0</v>
      </c>
      <c r="AT18" s="38">
        <v>128</v>
      </c>
      <c r="AU18" s="24">
        <f t="shared" ref="AU18:BO18" si="28">PRODUCT(W18*100*1/W21)</f>
        <v>0</v>
      </c>
      <c r="AV18" s="24">
        <f t="shared" si="28"/>
        <v>0</v>
      </c>
      <c r="AW18" s="24">
        <f t="shared" si="28"/>
        <v>0</v>
      </c>
      <c r="AX18" s="24">
        <f t="shared" si="28"/>
        <v>0</v>
      </c>
      <c r="AY18" s="24">
        <f t="shared" si="28"/>
        <v>0</v>
      </c>
      <c r="AZ18" s="24">
        <f t="shared" si="28"/>
        <v>0</v>
      </c>
      <c r="BA18" s="24">
        <f t="shared" si="28"/>
        <v>0</v>
      </c>
      <c r="BB18" s="24">
        <f t="shared" si="28"/>
        <v>0</v>
      </c>
      <c r="BC18" s="27">
        <f t="shared" si="28"/>
        <v>0</v>
      </c>
      <c r="BD18" s="27">
        <f t="shared" si="28"/>
        <v>0</v>
      </c>
      <c r="BE18" s="27">
        <f t="shared" si="28"/>
        <v>0</v>
      </c>
      <c r="BF18" s="27">
        <f t="shared" si="28"/>
        <v>0</v>
      </c>
      <c r="BG18" s="27">
        <f t="shared" si="28"/>
        <v>0</v>
      </c>
      <c r="BH18" s="27">
        <f t="shared" si="28"/>
        <v>0</v>
      </c>
      <c r="BI18" s="24">
        <f t="shared" si="28"/>
        <v>60</v>
      </c>
      <c r="BJ18" s="27">
        <f t="shared" si="28"/>
        <v>0</v>
      </c>
      <c r="BK18" s="27">
        <f t="shared" si="28"/>
        <v>0</v>
      </c>
      <c r="BL18" s="27">
        <f t="shared" si="28"/>
        <v>0</v>
      </c>
      <c r="BM18" s="24">
        <f t="shared" si="28"/>
        <v>0</v>
      </c>
      <c r="BN18" s="24">
        <f t="shared" si="28"/>
        <v>0</v>
      </c>
      <c r="BO18" s="24">
        <f t="shared" si="28"/>
        <v>0</v>
      </c>
      <c r="BR18" s="38">
        <v>128</v>
      </c>
      <c r="BS18" s="24">
        <f t="shared" ref="BS18:CM18" si="29">AU5+AU6+AU7+AU8+AU9+AU10+AU11+AU12+AU13+AU14+AU15+AU16+AU17+AU18</f>
        <v>100</v>
      </c>
      <c r="BT18" s="24">
        <f t="shared" si="29"/>
        <v>100</v>
      </c>
      <c r="BU18" s="24">
        <f t="shared" si="29"/>
        <v>100</v>
      </c>
      <c r="BV18" s="24">
        <f t="shared" si="29"/>
        <v>100</v>
      </c>
      <c r="BW18" s="24">
        <f t="shared" si="29"/>
        <v>100</v>
      </c>
      <c r="BX18" s="24">
        <f t="shared" si="29"/>
        <v>100</v>
      </c>
      <c r="BY18" s="24">
        <f t="shared" si="29"/>
        <v>100</v>
      </c>
      <c r="BZ18" s="24">
        <f t="shared" si="29"/>
        <v>100</v>
      </c>
      <c r="CA18" s="27">
        <f t="shared" si="29"/>
        <v>100</v>
      </c>
      <c r="CB18" s="27">
        <f t="shared" si="29"/>
        <v>100</v>
      </c>
      <c r="CC18" s="27">
        <f t="shared" si="29"/>
        <v>100</v>
      </c>
      <c r="CD18" s="27">
        <f t="shared" si="29"/>
        <v>100</v>
      </c>
      <c r="CE18" s="27">
        <f t="shared" si="29"/>
        <v>100</v>
      </c>
      <c r="CF18" s="27">
        <f t="shared" si="29"/>
        <v>100</v>
      </c>
      <c r="CG18" s="24">
        <f t="shared" si="29"/>
        <v>60</v>
      </c>
      <c r="CH18" s="27">
        <f t="shared" si="29"/>
        <v>100</v>
      </c>
      <c r="CI18" s="27">
        <f t="shared" si="29"/>
        <v>100</v>
      </c>
      <c r="CJ18" s="27">
        <f t="shared" si="29"/>
        <v>100</v>
      </c>
      <c r="CK18" s="24">
        <f t="shared" si="29"/>
        <v>100</v>
      </c>
      <c r="CL18" s="24">
        <f t="shared" si="29"/>
        <v>100</v>
      </c>
      <c r="CM18" s="24">
        <f t="shared" si="29"/>
        <v>100</v>
      </c>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x14ac:dyDescent="0.25">
      <c r="B19" s="38" t="s">
        <v>16</v>
      </c>
      <c r="C19" s="38">
        <v>0</v>
      </c>
      <c r="D19" s="38">
        <v>0</v>
      </c>
      <c r="E19" s="38">
        <v>0</v>
      </c>
      <c r="F19" s="38">
        <v>0</v>
      </c>
      <c r="G19" s="38">
        <v>0</v>
      </c>
      <c r="H19" s="38">
        <v>0</v>
      </c>
      <c r="I19" s="38">
        <v>0</v>
      </c>
      <c r="J19" s="38">
        <v>0</v>
      </c>
      <c r="K19" s="38">
        <v>0</v>
      </c>
      <c r="L19" s="38">
        <v>0</v>
      </c>
      <c r="M19" s="38">
        <v>0</v>
      </c>
      <c r="N19" s="38">
        <v>0</v>
      </c>
      <c r="O19" s="38">
        <v>0</v>
      </c>
      <c r="P19" s="38">
        <v>6</v>
      </c>
      <c r="Q19" s="38">
        <v>4</v>
      </c>
      <c r="R19" s="38">
        <v>0</v>
      </c>
      <c r="S19" s="38">
        <v>10</v>
      </c>
      <c r="V19" s="38">
        <v>256</v>
      </c>
      <c r="W19" s="38">
        <f>Q5</f>
        <v>0</v>
      </c>
      <c r="X19" s="38">
        <f>Q6</f>
        <v>0</v>
      </c>
      <c r="Y19" s="38">
        <f>Q7</f>
        <v>0</v>
      </c>
      <c r="Z19" s="38">
        <f>Q8</f>
        <v>0</v>
      </c>
      <c r="AA19" s="38">
        <f>Q9</f>
        <v>0</v>
      </c>
      <c r="AB19" s="38">
        <f>Q10</f>
        <v>0</v>
      </c>
      <c r="AC19" s="38">
        <f>Q11</f>
        <v>0</v>
      </c>
      <c r="AD19" s="38">
        <f>Q12</f>
        <v>0</v>
      </c>
      <c r="AE19" s="3">
        <f>Q13</f>
        <v>0</v>
      </c>
      <c r="AF19" s="3">
        <f>Q14</f>
        <v>0</v>
      </c>
      <c r="AG19" s="3">
        <f>Q15</f>
        <v>0</v>
      </c>
      <c r="AH19" s="3">
        <f>Q16</f>
        <v>0</v>
      </c>
      <c r="AI19" s="3">
        <f>Q17</f>
        <v>0</v>
      </c>
      <c r="AJ19" s="3">
        <f>Q18</f>
        <v>0</v>
      </c>
      <c r="AK19" s="38">
        <f>Q19</f>
        <v>4</v>
      </c>
      <c r="AL19" s="3">
        <f>Q20</f>
        <v>0</v>
      </c>
      <c r="AM19" s="3">
        <f>Q21</f>
        <v>0</v>
      </c>
      <c r="AN19" s="3">
        <f>Q22</f>
        <v>0</v>
      </c>
      <c r="AO19" s="38">
        <f>Q23</f>
        <v>0</v>
      </c>
      <c r="AP19" s="38">
        <f>Q24</f>
        <v>0</v>
      </c>
      <c r="AQ19" s="38">
        <f>Q25</f>
        <v>0</v>
      </c>
      <c r="AT19" s="38">
        <v>256</v>
      </c>
      <c r="AU19" s="24">
        <f t="shared" ref="AU19:BO19" si="30">PRODUCT(W19*100*1/W21)</f>
        <v>0</v>
      </c>
      <c r="AV19" s="24">
        <f t="shared" si="30"/>
        <v>0</v>
      </c>
      <c r="AW19" s="24">
        <f t="shared" si="30"/>
        <v>0</v>
      </c>
      <c r="AX19" s="24">
        <f t="shared" si="30"/>
        <v>0</v>
      </c>
      <c r="AY19" s="24">
        <f t="shared" si="30"/>
        <v>0</v>
      </c>
      <c r="AZ19" s="24">
        <f t="shared" si="30"/>
        <v>0</v>
      </c>
      <c r="BA19" s="24">
        <f t="shared" si="30"/>
        <v>0</v>
      </c>
      <c r="BB19" s="24">
        <f t="shared" si="30"/>
        <v>0</v>
      </c>
      <c r="BC19" s="27">
        <f t="shared" si="30"/>
        <v>0</v>
      </c>
      <c r="BD19" s="27">
        <f t="shared" si="30"/>
        <v>0</v>
      </c>
      <c r="BE19" s="27">
        <f t="shared" si="30"/>
        <v>0</v>
      </c>
      <c r="BF19" s="27">
        <f t="shared" si="30"/>
        <v>0</v>
      </c>
      <c r="BG19" s="27">
        <f t="shared" si="30"/>
        <v>0</v>
      </c>
      <c r="BH19" s="27">
        <f t="shared" si="30"/>
        <v>0</v>
      </c>
      <c r="BI19" s="24">
        <f t="shared" si="30"/>
        <v>40</v>
      </c>
      <c r="BJ19" s="27">
        <f t="shared" si="30"/>
        <v>0</v>
      </c>
      <c r="BK19" s="27">
        <f t="shared" si="30"/>
        <v>0</v>
      </c>
      <c r="BL19" s="27">
        <f t="shared" si="30"/>
        <v>0</v>
      </c>
      <c r="BM19" s="24">
        <f t="shared" si="30"/>
        <v>0</v>
      </c>
      <c r="BN19" s="24">
        <f t="shared" si="30"/>
        <v>0</v>
      </c>
      <c r="BO19" s="24">
        <f t="shared" si="30"/>
        <v>0</v>
      </c>
      <c r="BR19" s="38">
        <v>256</v>
      </c>
      <c r="BS19" s="24">
        <f t="shared" ref="BS19:CM19" si="31">AU5+AU6+AU7+AU8+AU9+AU10+AU11+AU12+AU13+AU14+AU15+AU16+AU17+AU18+AU19</f>
        <v>100</v>
      </c>
      <c r="BT19" s="24">
        <f t="shared" si="31"/>
        <v>100</v>
      </c>
      <c r="BU19" s="24">
        <f t="shared" si="31"/>
        <v>100</v>
      </c>
      <c r="BV19" s="24">
        <f t="shared" si="31"/>
        <v>100</v>
      </c>
      <c r="BW19" s="24">
        <f t="shared" si="31"/>
        <v>100</v>
      </c>
      <c r="BX19" s="24">
        <f t="shared" si="31"/>
        <v>100</v>
      </c>
      <c r="BY19" s="24">
        <f t="shared" si="31"/>
        <v>100</v>
      </c>
      <c r="BZ19" s="24">
        <f t="shared" si="31"/>
        <v>100</v>
      </c>
      <c r="CA19" s="27">
        <f t="shared" si="31"/>
        <v>100</v>
      </c>
      <c r="CB19" s="27">
        <f t="shared" si="31"/>
        <v>100</v>
      </c>
      <c r="CC19" s="27">
        <f t="shared" si="31"/>
        <v>100</v>
      </c>
      <c r="CD19" s="27">
        <f t="shared" si="31"/>
        <v>100</v>
      </c>
      <c r="CE19" s="27">
        <f t="shared" si="31"/>
        <v>100</v>
      </c>
      <c r="CF19" s="27">
        <f t="shared" si="31"/>
        <v>100</v>
      </c>
      <c r="CG19" s="24">
        <f t="shared" si="31"/>
        <v>100</v>
      </c>
      <c r="CH19" s="27">
        <f t="shared" si="31"/>
        <v>100</v>
      </c>
      <c r="CI19" s="27">
        <f t="shared" si="31"/>
        <v>100</v>
      </c>
      <c r="CJ19" s="27">
        <f t="shared" si="31"/>
        <v>100</v>
      </c>
      <c r="CK19" s="24">
        <f t="shared" si="31"/>
        <v>100</v>
      </c>
      <c r="CL19" s="24">
        <f t="shared" si="31"/>
        <v>100</v>
      </c>
      <c r="CM19" s="24">
        <f t="shared" si="31"/>
        <v>100</v>
      </c>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x14ac:dyDescent="0.25">
      <c r="B20" s="38" t="s">
        <v>17</v>
      </c>
      <c r="C20" s="2">
        <v>0</v>
      </c>
      <c r="D20" s="2">
        <v>0</v>
      </c>
      <c r="E20" s="2">
        <v>9</v>
      </c>
      <c r="F20" s="2">
        <v>0</v>
      </c>
      <c r="G20" s="2">
        <v>0</v>
      </c>
      <c r="H20" s="2">
        <v>0</v>
      </c>
      <c r="I20" s="2">
        <v>0</v>
      </c>
      <c r="J20" s="2">
        <v>0</v>
      </c>
      <c r="K20" s="4">
        <v>0</v>
      </c>
      <c r="L20" s="3">
        <v>1</v>
      </c>
      <c r="M20" s="3">
        <v>0</v>
      </c>
      <c r="N20" s="3">
        <v>0</v>
      </c>
      <c r="O20" s="3">
        <v>0</v>
      </c>
      <c r="P20" s="3">
        <v>0</v>
      </c>
      <c r="Q20" s="3">
        <v>0</v>
      </c>
      <c r="R20" s="3">
        <v>0</v>
      </c>
      <c r="S20" s="38">
        <v>10</v>
      </c>
      <c r="V20" s="38">
        <v>512</v>
      </c>
      <c r="W20" s="38">
        <f>R5</f>
        <v>0</v>
      </c>
      <c r="X20" s="38">
        <f>R6</f>
        <v>0</v>
      </c>
      <c r="Y20" s="38">
        <f>R7</f>
        <v>0</v>
      </c>
      <c r="Z20" s="38">
        <f>R8</f>
        <v>0</v>
      </c>
      <c r="AA20" s="38">
        <f>R9</f>
        <v>0</v>
      </c>
      <c r="AB20" s="38">
        <f>R10</f>
        <v>0</v>
      </c>
      <c r="AC20" s="38">
        <f>R11</f>
        <v>0</v>
      </c>
      <c r="AD20" s="38">
        <f>R12</f>
        <v>0</v>
      </c>
      <c r="AE20" s="3">
        <f>R13</f>
        <v>0</v>
      </c>
      <c r="AF20" s="3">
        <f>R14</f>
        <v>0</v>
      </c>
      <c r="AG20" s="3">
        <f>R15</f>
        <v>0</v>
      </c>
      <c r="AH20" s="3">
        <f>R16</f>
        <v>0</v>
      </c>
      <c r="AI20" s="3">
        <f>R17</f>
        <v>0</v>
      </c>
      <c r="AJ20" s="3">
        <f>R18</f>
        <v>0</v>
      </c>
      <c r="AK20" s="38">
        <f>R19</f>
        <v>0</v>
      </c>
      <c r="AL20" s="3">
        <f>R20</f>
        <v>0</v>
      </c>
      <c r="AM20" s="3">
        <f>R21</f>
        <v>0</v>
      </c>
      <c r="AN20" s="3">
        <f>R22</f>
        <v>0</v>
      </c>
      <c r="AO20" s="38">
        <f>R23</f>
        <v>0</v>
      </c>
      <c r="AP20" s="38">
        <f>R24</f>
        <v>0</v>
      </c>
      <c r="AQ20" s="38">
        <f>R25</f>
        <v>0</v>
      </c>
      <c r="AT20" s="38">
        <v>512</v>
      </c>
      <c r="AU20" s="24">
        <f t="shared" ref="AU20:BO20" si="32">PRODUCT(W20*100*1/W21)</f>
        <v>0</v>
      </c>
      <c r="AV20" s="24">
        <f t="shared" si="32"/>
        <v>0</v>
      </c>
      <c r="AW20" s="24">
        <f t="shared" si="32"/>
        <v>0</v>
      </c>
      <c r="AX20" s="24">
        <f t="shared" si="32"/>
        <v>0</v>
      </c>
      <c r="AY20" s="24">
        <f t="shared" si="32"/>
        <v>0</v>
      </c>
      <c r="AZ20" s="24">
        <f t="shared" si="32"/>
        <v>0</v>
      </c>
      <c r="BA20" s="24">
        <f t="shared" si="32"/>
        <v>0</v>
      </c>
      <c r="BB20" s="24">
        <f t="shared" si="32"/>
        <v>0</v>
      </c>
      <c r="BC20" s="27">
        <f t="shared" si="32"/>
        <v>0</v>
      </c>
      <c r="BD20" s="27">
        <f t="shared" si="32"/>
        <v>0</v>
      </c>
      <c r="BE20" s="27">
        <f t="shared" si="32"/>
        <v>0</v>
      </c>
      <c r="BF20" s="27">
        <f t="shared" si="32"/>
        <v>0</v>
      </c>
      <c r="BG20" s="27">
        <f t="shared" si="32"/>
        <v>0</v>
      </c>
      <c r="BH20" s="27">
        <f t="shared" si="32"/>
        <v>0</v>
      </c>
      <c r="BI20" s="24">
        <f t="shared" si="32"/>
        <v>0</v>
      </c>
      <c r="BJ20" s="27">
        <f t="shared" si="32"/>
        <v>0</v>
      </c>
      <c r="BK20" s="27">
        <f t="shared" si="32"/>
        <v>0</v>
      </c>
      <c r="BL20" s="27">
        <f t="shared" si="32"/>
        <v>0</v>
      </c>
      <c r="BM20" s="24">
        <f t="shared" si="32"/>
        <v>0</v>
      </c>
      <c r="BN20" s="24">
        <f t="shared" si="32"/>
        <v>0</v>
      </c>
      <c r="BO20" s="24">
        <f t="shared" si="32"/>
        <v>0</v>
      </c>
      <c r="BR20" s="38">
        <v>512</v>
      </c>
      <c r="BS20" s="24">
        <f t="shared" ref="BS20:CM20" si="33">AU5+AU6+AU7+AU8+AU9+AU10+AU11+AU12+AU13+AU14+AU15+AU16+AU17+AU18+AU19+AU20</f>
        <v>100</v>
      </c>
      <c r="BT20" s="24">
        <f t="shared" si="33"/>
        <v>100</v>
      </c>
      <c r="BU20" s="24">
        <f t="shared" si="33"/>
        <v>100</v>
      </c>
      <c r="BV20" s="24">
        <f t="shared" si="33"/>
        <v>100</v>
      </c>
      <c r="BW20" s="24">
        <f t="shared" si="33"/>
        <v>100</v>
      </c>
      <c r="BX20" s="24">
        <f t="shared" si="33"/>
        <v>100</v>
      </c>
      <c r="BY20" s="24">
        <f t="shared" si="33"/>
        <v>100</v>
      </c>
      <c r="BZ20" s="24">
        <f t="shared" si="33"/>
        <v>100</v>
      </c>
      <c r="CA20" s="27">
        <f t="shared" si="33"/>
        <v>100</v>
      </c>
      <c r="CB20" s="27">
        <f t="shared" si="33"/>
        <v>100</v>
      </c>
      <c r="CC20" s="27">
        <f t="shared" si="33"/>
        <v>100</v>
      </c>
      <c r="CD20" s="27">
        <f t="shared" si="33"/>
        <v>100</v>
      </c>
      <c r="CE20" s="27">
        <f t="shared" si="33"/>
        <v>100</v>
      </c>
      <c r="CF20" s="27">
        <f t="shared" si="33"/>
        <v>100</v>
      </c>
      <c r="CG20" s="24">
        <f t="shared" si="33"/>
        <v>100</v>
      </c>
      <c r="CH20" s="27">
        <f t="shared" si="33"/>
        <v>100</v>
      </c>
      <c r="CI20" s="27">
        <f t="shared" si="33"/>
        <v>100</v>
      </c>
      <c r="CJ20" s="27">
        <f t="shared" si="33"/>
        <v>100</v>
      </c>
      <c r="CK20" s="24">
        <f t="shared" si="33"/>
        <v>100</v>
      </c>
      <c r="CL20" s="24">
        <f t="shared" si="33"/>
        <v>100</v>
      </c>
      <c r="CM20" s="24">
        <f t="shared" si="33"/>
        <v>100</v>
      </c>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x14ac:dyDescent="0.25">
      <c r="B21" s="38" t="s">
        <v>18</v>
      </c>
      <c r="C21" s="4">
        <v>0</v>
      </c>
      <c r="D21" s="4">
        <v>0</v>
      </c>
      <c r="E21" s="4">
        <v>0</v>
      </c>
      <c r="F21" s="4">
        <v>7</v>
      </c>
      <c r="G21" s="4">
        <v>3</v>
      </c>
      <c r="H21" s="4">
        <v>0</v>
      </c>
      <c r="I21" s="4">
        <v>0</v>
      </c>
      <c r="J21" s="3">
        <v>0</v>
      </c>
      <c r="K21" s="3">
        <v>0</v>
      </c>
      <c r="L21" s="3">
        <v>0</v>
      </c>
      <c r="M21" s="3">
        <v>0</v>
      </c>
      <c r="N21" s="3">
        <v>0</v>
      </c>
      <c r="O21" s="3">
        <v>0</v>
      </c>
      <c r="P21" s="3">
        <v>0</v>
      </c>
      <c r="Q21" s="3">
        <v>0</v>
      </c>
      <c r="R21" s="3">
        <v>0</v>
      </c>
      <c r="S21" s="38">
        <v>10</v>
      </c>
      <c r="V21" s="38" t="s">
        <v>1</v>
      </c>
      <c r="W21" s="38">
        <f>S5</f>
        <v>10</v>
      </c>
      <c r="X21" s="38">
        <f>S6</f>
        <v>10</v>
      </c>
      <c r="Y21" s="38">
        <f>S7</f>
        <v>10</v>
      </c>
      <c r="Z21" s="38">
        <f>S8</f>
        <v>10</v>
      </c>
      <c r="AA21" s="38">
        <f>S9</f>
        <v>10</v>
      </c>
      <c r="AB21" s="38">
        <f>S10</f>
        <v>10</v>
      </c>
      <c r="AC21" s="38">
        <f>S11</f>
        <v>10</v>
      </c>
      <c r="AD21" s="38">
        <f>S12</f>
        <v>10</v>
      </c>
      <c r="AE21" s="38">
        <f>S13</f>
        <v>10</v>
      </c>
      <c r="AF21" s="38">
        <f>S14</f>
        <v>10</v>
      </c>
      <c r="AG21" s="38">
        <f>S15</f>
        <v>10</v>
      </c>
      <c r="AH21" s="38">
        <f>S16</f>
        <v>10</v>
      </c>
      <c r="AI21" s="38">
        <f>S17</f>
        <v>10</v>
      </c>
      <c r="AJ21" s="38">
        <f>S18</f>
        <v>4</v>
      </c>
      <c r="AK21" s="38">
        <f>S19</f>
        <v>10</v>
      </c>
      <c r="AL21" s="38">
        <f>S20</f>
        <v>10</v>
      </c>
      <c r="AM21" s="38">
        <f>S21</f>
        <v>10</v>
      </c>
      <c r="AN21" s="38">
        <f>S22</f>
        <v>10</v>
      </c>
      <c r="AO21" s="38">
        <f>S23</f>
        <v>10</v>
      </c>
      <c r="AP21" s="38">
        <f>S24</f>
        <v>10</v>
      </c>
      <c r="AQ21" s="38">
        <f>S25</f>
        <v>10</v>
      </c>
      <c r="AT21" s="38" t="s">
        <v>36</v>
      </c>
      <c r="AU21" s="24">
        <f t="shared" ref="AU21:BO21" si="34">SUM(AU5:AU20)</f>
        <v>100</v>
      </c>
      <c r="AV21" s="24">
        <f t="shared" si="34"/>
        <v>100</v>
      </c>
      <c r="AW21" s="24">
        <f t="shared" si="34"/>
        <v>100</v>
      </c>
      <c r="AX21" s="24">
        <f t="shared" si="34"/>
        <v>100</v>
      </c>
      <c r="AY21" s="24">
        <f t="shared" si="34"/>
        <v>100</v>
      </c>
      <c r="AZ21" s="24">
        <f t="shared" si="34"/>
        <v>100</v>
      </c>
      <c r="BA21" s="24">
        <f t="shared" si="34"/>
        <v>100</v>
      </c>
      <c r="BB21" s="24">
        <f t="shared" si="34"/>
        <v>100</v>
      </c>
      <c r="BC21" s="24">
        <f t="shared" si="34"/>
        <v>100</v>
      </c>
      <c r="BD21" s="24">
        <f t="shared" si="34"/>
        <v>100</v>
      </c>
      <c r="BE21" s="24">
        <f t="shared" si="34"/>
        <v>100</v>
      </c>
      <c r="BF21" s="24">
        <f t="shared" si="34"/>
        <v>100</v>
      </c>
      <c r="BG21" s="24">
        <f t="shared" si="34"/>
        <v>100</v>
      </c>
      <c r="BH21" s="24">
        <f t="shared" si="34"/>
        <v>100</v>
      </c>
      <c r="BI21" s="24">
        <f t="shared" si="34"/>
        <v>100</v>
      </c>
      <c r="BJ21" s="24">
        <f t="shared" si="34"/>
        <v>100</v>
      </c>
      <c r="BK21" s="24">
        <f t="shared" si="34"/>
        <v>100</v>
      </c>
      <c r="BL21" s="24">
        <f t="shared" si="34"/>
        <v>100</v>
      </c>
      <c r="BM21" s="24">
        <f t="shared" si="34"/>
        <v>100</v>
      </c>
      <c r="BN21" s="24">
        <f t="shared" si="34"/>
        <v>100</v>
      </c>
      <c r="BO21" s="24">
        <f t="shared" si="34"/>
        <v>100</v>
      </c>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x14ac:dyDescent="0.25">
      <c r="B22" s="38" t="s">
        <v>19</v>
      </c>
      <c r="C22" s="2">
        <v>0</v>
      </c>
      <c r="D22" s="2">
        <v>4</v>
      </c>
      <c r="E22" s="2">
        <v>0</v>
      </c>
      <c r="F22" s="2">
        <v>5</v>
      </c>
      <c r="G22" s="2">
        <v>0</v>
      </c>
      <c r="H22" s="2">
        <v>1</v>
      </c>
      <c r="I22" s="4">
        <v>0</v>
      </c>
      <c r="J22" s="3">
        <v>0</v>
      </c>
      <c r="K22" s="3">
        <v>0</v>
      </c>
      <c r="L22" s="3">
        <v>0</v>
      </c>
      <c r="M22" s="3">
        <v>0</v>
      </c>
      <c r="N22" s="3">
        <v>0</v>
      </c>
      <c r="O22" s="3">
        <v>0</v>
      </c>
      <c r="P22" s="3">
        <v>0</v>
      </c>
      <c r="Q22" s="3">
        <v>0</v>
      </c>
      <c r="R22" s="3">
        <v>0</v>
      </c>
      <c r="S22" s="38">
        <v>10</v>
      </c>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x14ac:dyDescent="0.25">
      <c r="B23" s="38" t="s">
        <v>20</v>
      </c>
      <c r="C23" s="38">
        <v>0</v>
      </c>
      <c r="D23" s="38">
        <v>1</v>
      </c>
      <c r="E23" s="38">
        <v>7</v>
      </c>
      <c r="F23" s="38">
        <v>1</v>
      </c>
      <c r="G23" s="38">
        <v>0</v>
      </c>
      <c r="H23" s="38">
        <v>0</v>
      </c>
      <c r="I23" s="38">
        <v>0</v>
      </c>
      <c r="J23" s="38">
        <v>1</v>
      </c>
      <c r="K23" s="38">
        <v>0</v>
      </c>
      <c r="L23" s="38">
        <v>0</v>
      </c>
      <c r="M23" s="38">
        <v>0</v>
      </c>
      <c r="N23" s="38">
        <v>0</v>
      </c>
      <c r="O23" s="38">
        <v>0</v>
      </c>
      <c r="P23" s="38">
        <v>0</v>
      </c>
      <c r="Q23" s="38">
        <v>0</v>
      </c>
      <c r="R23" s="38">
        <v>0</v>
      </c>
      <c r="S23" s="38">
        <v>10</v>
      </c>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x14ac:dyDescent="0.25">
      <c r="B24" s="38" t="s">
        <v>21</v>
      </c>
      <c r="C24" s="38">
        <v>0</v>
      </c>
      <c r="D24" s="38">
        <v>0</v>
      </c>
      <c r="E24" s="38">
        <v>8</v>
      </c>
      <c r="F24" s="38">
        <v>0</v>
      </c>
      <c r="G24" s="38">
        <v>1</v>
      </c>
      <c r="H24" s="38">
        <v>0</v>
      </c>
      <c r="I24" s="38">
        <v>0</v>
      </c>
      <c r="J24" s="38">
        <v>1</v>
      </c>
      <c r="K24" s="38">
        <v>0</v>
      </c>
      <c r="L24" s="38">
        <v>0</v>
      </c>
      <c r="M24" s="38">
        <v>0</v>
      </c>
      <c r="N24" s="38">
        <v>0</v>
      </c>
      <c r="O24" s="38">
        <v>0</v>
      </c>
      <c r="P24" s="38">
        <v>0</v>
      </c>
      <c r="Q24" s="38">
        <v>0</v>
      </c>
      <c r="R24" s="38">
        <v>0</v>
      </c>
      <c r="S24" s="38">
        <v>10</v>
      </c>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x14ac:dyDescent="0.25">
      <c r="B25" s="38" t="s">
        <v>22</v>
      </c>
      <c r="C25" s="38">
        <v>0</v>
      </c>
      <c r="D25" s="38">
        <v>4</v>
      </c>
      <c r="E25" s="38">
        <v>0</v>
      </c>
      <c r="F25" s="38">
        <v>4</v>
      </c>
      <c r="G25" s="38">
        <v>0</v>
      </c>
      <c r="H25" s="38">
        <v>1</v>
      </c>
      <c r="I25" s="38">
        <v>1</v>
      </c>
      <c r="J25" s="38">
        <v>0</v>
      </c>
      <c r="K25" s="38">
        <v>0</v>
      </c>
      <c r="L25" s="38">
        <v>0</v>
      </c>
      <c r="M25" s="38">
        <v>0</v>
      </c>
      <c r="N25" s="38">
        <v>0</v>
      </c>
      <c r="O25" s="38">
        <v>0</v>
      </c>
      <c r="P25" s="38">
        <v>0</v>
      </c>
      <c r="Q25" s="38">
        <v>0</v>
      </c>
      <c r="R25" s="38">
        <v>0</v>
      </c>
      <c r="S25" s="38">
        <v>10</v>
      </c>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x14ac:dyDescent="0.25">
      <c r="B26" s="38" t="s">
        <v>73</v>
      </c>
      <c r="C26" s="38">
        <v>0</v>
      </c>
      <c r="D26" s="38">
        <v>0</v>
      </c>
      <c r="E26" s="38">
        <v>0</v>
      </c>
      <c r="F26" s="38">
        <v>0</v>
      </c>
      <c r="G26" s="38">
        <v>0</v>
      </c>
      <c r="H26" s="38">
        <v>5</v>
      </c>
      <c r="I26" s="38">
        <v>0</v>
      </c>
      <c r="J26" s="38">
        <v>4</v>
      </c>
      <c r="K26" s="38">
        <v>0</v>
      </c>
      <c r="L26" s="38">
        <v>1</v>
      </c>
      <c r="M26" s="38">
        <v>0</v>
      </c>
      <c r="N26" s="38">
        <v>0</v>
      </c>
      <c r="O26" s="38">
        <v>0</v>
      </c>
      <c r="P26" s="38">
        <v>0</v>
      </c>
      <c r="Q26" s="38">
        <v>0</v>
      </c>
      <c r="R26" s="38">
        <v>0</v>
      </c>
      <c r="S26" s="38">
        <v>10</v>
      </c>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x14ac:dyDescent="0.25">
      <c r="B27" s="38" t="s">
        <v>78</v>
      </c>
      <c r="C27" s="38">
        <v>0</v>
      </c>
      <c r="D27" s="38">
        <v>0</v>
      </c>
      <c r="E27" s="38">
        <v>0</v>
      </c>
      <c r="F27" s="38">
        <v>0</v>
      </c>
      <c r="G27" s="38">
        <v>0</v>
      </c>
      <c r="H27" s="38">
        <v>0</v>
      </c>
      <c r="I27" s="38">
        <v>0</v>
      </c>
      <c r="J27" s="38">
        <v>0</v>
      </c>
      <c r="K27" s="38">
        <v>0</v>
      </c>
      <c r="L27" s="38">
        <v>5</v>
      </c>
      <c r="M27" s="38">
        <v>5</v>
      </c>
      <c r="N27" s="38">
        <v>0</v>
      </c>
      <c r="O27" s="38">
        <v>0</v>
      </c>
      <c r="P27" s="38">
        <v>0</v>
      </c>
      <c r="Q27" s="38">
        <v>0</v>
      </c>
      <c r="R27" s="38">
        <v>0</v>
      </c>
      <c r="S27" s="38">
        <v>10</v>
      </c>
      <c r="CQ27" s="9"/>
      <c r="CR27" s="9"/>
      <c r="CS27" s="9"/>
      <c r="CT27" s="9"/>
      <c r="CU27" s="9"/>
      <c r="CV27" s="9"/>
      <c r="CW27" s="9"/>
      <c r="CX27" s="9"/>
      <c r="CY27" s="9"/>
      <c r="CZ27" s="9"/>
      <c r="DA27" s="9"/>
      <c r="DB27" s="9"/>
      <c r="DC27" s="9"/>
      <c r="DD27" s="9"/>
      <c r="DE27" s="9"/>
      <c r="DF27" s="9"/>
      <c r="DG27" s="9"/>
      <c r="DH27" s="9"/>
      <c r="DI27" s="9"/>
      <c r="DJ27" s="9"/>
      <c r="DK27" s="9"/>
      <c r="DL27" s="9"/>
      <c r="DM27" s="9"/>
      <c r="DN27" s="9"/>
    </row>
    <row r="28" spans="2:118" x14ac:dyDescent="0.25">
      <c r="CQ28" s="9"/>
      <c r="CR28" s="9"/>
      <c r="CS28" s="9"/>
      <c r="CT28" s="9"/>
      <c r="CU28" s="9"/>
      <c r="CV28" s="9"/>
      <c r="CW28" s="9"/>
      <c r="CX28" s="9"/>
      <c r="CY28" s="9"/>
      <c r="CZ28" s="9"/>
      <c r="DA28" s="9"/>
      <c r="DB28" s="9"/>
      <c r="DC28" s="9"/>
      <c r="DD28" s="9"/>
      <c r="DE28" s="9"/>
      <c r="DF28" s="9"/>
      <c r="DG28" s="9"/>
      <c r="DH28" s="9"/>
      <c r="DI28" s="9"/>
      <c r="DJ28" s="9"/>
      <c r="DK28" s="9"/>
      <c r="DL28" s="9"/>
      <c r="DM28" s="9"/>
      <c r="DN28" s="9"/>
    </row>
    <row r="29" spans="2:118" x14ac:dyDescent="0.25">
      <c r="CQ29" s="9"/>
      <c r="CR29" s="9"/>
      <c r="CS29" s="9"/>
      <c r="CT29" s="9"/>
      <c r="CU29" s="9"/>
      <c r="CV29" s="9"/>
      <c r="CW29" s="9"/>
      <c r="CX29" s="9"/>
      <c r="CY29" s="9"/>
      <c r="CZ29" s="9"/>
      <c r="DA29" s="9"/>
      <c r="DB29" s="9"/>
      <c r="DC29" s="9"/>
      <c r="DD29" s="9"/>
      <c r="DE29" s="9"/>
      <c r="DF29" s="9"/>
      <c r="DG29" s="9"/>
      <c r="DH29" s="9"/>
      <c r="DI29" s="9"/>
      <c r="DJ29" s="9"/>
      <c r="DK29" s="9"/>
      <c r="DL29" s="9"/>
      <c r="DM29" s="9"/>
      <c r="DN29" s="9"/>
    </row>
    <row r="30" spans="2:118" x14ac:dyDescent="0.25">
      <c r="CQ30" s="9"/>
      <c r="CR30" s="9"/>
      <c r="CS30" s="9"/>
      <c r="CT30" s="9"/>
      <c r="CU30" s="9"/>
      <c r="CV30" s="9"/>
      <c r="CW30" s="9"/>
      <c r="CX30" s="9"/>
      <c r="CY30" s="9"/>
      <c r="CZ30" s="9"/>
      <c r="DA30" s="9"/>
      <c r="DB30" s="9"/>
      <c r="DC30" s="9"/>
      <c r="DD30" s="9"/>
      <c r="DE30" s="9"/>
      <c r="DF30" s="9"/>
      <c r="DG30" s="9"/>
      <c r="DH30" s="9"/>
      <c r="DI30" s="9"/>
      <c r="DJ30" s="9"/>
      <c r="DK30" s="9"/>
      <c r="DL30" s="9"/>
      <c r="DM30" s="9"/>
      <c r="DN30" s="9"/>
    </row>
    <row r="31" spans="2:118" x14ac:dyDescent="0.25">
      <c r="CQ31" s="9"/>
      <c r="CR31" s="9"/>
      <c r="CS31" s="9"/>
      <c r="CT31" s="9"/>
      <c r="CU31" s="9"/>
      <c r="CV31" s="9"/>
      <c r="CW31" s="9"/>
      <c r="CX31" s="9"/>
      <c r="CY31" s="9"/>
      <c r="CZ31" s="9"/>
      <c r="DA31" s="9"/>
      <c r="DB31" s="9"/>
      <c r="DC31" s="9"/>
      <c r="DD31" s="9"/>
      <c r="DE31" s="9"/>
      <c r="DF31" s="9"/>
      <c r="DG31" s="9"/>
      <c r="DH31" s="9"/>
      <c r="DI31" s="9"/>
      <c r="DJ31" s="9"/>
      <c r="DK31" s="9"/>
      <c r="DL31" s="9"/>
      <c r="DM31" s="9"/>
      <c r="DN31" s="9"/>
    </row>
    <row r="32" spans="2:118" x14ac:dyDescent="0.25">
      <c r="CQ32" s="9"/>
      <c r="CR32" s="9"/>
      <c r="CS32" s="9"/>
      <c r="CT32" s="9"/>
      <c r="CU32" s="9"/>
      <c r="CV32" s="9"/>
      <c r="CW32" s="9"/>
      <c r="CX32" s="9"/>
      <c r="CY32" s="9"/>
      <c r="CZ32" s="9"/>
      <c r="DA32" s="9"/>
      <c r="DB32" s="9"/>
      <c r="DC32" s="9"/>
      <c r="DD32" s="9"/>
      <c r="DE32" s="9"/>
      <c r="DF32" s="9"/>
      <c r="DG32" s="9"/>
      <c r="DH32" s="9"/>
      <c r="DI32" s="9"/>
      <c r="DJ32" s="9"/>
      <c r="DK32" s="9"/>
      <c r="DL32" s="9"/>
      <c r="DM32" s="9"/>
      <c r="DN32" s="9"/>
    </row>
    <row r="33" spans="95:118" x14ac:dyDescent="0.25">
      <c r="CQ33" s="9"/>
      <c r="CR33" s="9"/>
      <c r="CS33" s="9"/>
      <c r="CT33" s="9"/>
      <c r="CU33" s="9"/>
      <c r="CV33" s="9"/>
      <c r="CW33" s="9"/>
      <c r="CX33" s="9"/>
      <c r="CY33" s="9"/>
      <c r="CZ33" s="9"/>
      <c r="DA33" s="9"/>
      <c r="DB33" s="9"/>
      <c r="DC33" s="9"/>
      <c r="DD33" s="9"/>
      <c r="DE33" s="9"/>
      <c r="DF33" s="9"/>
      <c r="DG33" s="9"/>
      <c r="DH33" s="9"/>
      <c r="DI33" s="9"/>
      <c r="DJ33" s="9"/>
      <c r="DK33" s="9"/>
      <c r="DL33" s="9"/>
      <c r="DM33" s="9"/>
      <c r="DN33" s="9"/>
    </row>
    <row r="34" spans="95:118" x14ac:dyDescent="0.25">
      <c r="CQ34" s="9"/>
      <c r="CR34" s="9"/>
      <c r="CS34" s="9"/>
      <c r="CT34" s="9"/>
      <c r="CU34" s="9"/>
      <c r="CV34" s="9"/>
      <c r="CW34" s="9"/>
      <c r="CX34" s="9"/>
      <c r="CY34" s="9"/>
      <c r="CZ34" s="9"/>
      <c r="DA34" s="9"/>
      <c r="DB34" s="9"/>
      <c r="DC34" s="9"/>
      <c r="DD34" s="9"/>
      <c r="DE34" s="9"/>
      <c r="DF34" s="9"/>
      <c r="DG34" s="9"/>
      <c r="DH34" s="9"/>
      <c r="DI34" s="9"/>
      <c r="DJ34" s="9"/>
      <c r="DK34" s="9"/>
      <c r="DL34" s="9"/>
      <c r="DM34" s="9"/>
      <c r="DN34" s="9"/>
    </row>
    <row r="35" spans="95:118" x14ac:dyDescent="0.25">
      <c r="CQ35" s="9"/>
      <c r="CR35" s="9"/>
      <c r="CS35" s="9"/>
      <c r="CT35" s="9"/>
      <c r="CU35" s="9"/>
      <c r="CV35" s="9"/>
      <c r="CW35" s="9"/>
      <c r="CX35" s="9"/>
      <c r="CY35" s="9"/>
      <c r="CZ35" s="9"/>
      <c r="DA35" s="9"/>
      <c r="DB35" s="9"/>
      <c r="DC35" s="9"/>
      <c r="DD35" s="9"/>
      <c r="DE35" s="9"/>
      <c r="DF35" s="9"/>
      <c r="DG35" s="9"/>
      <c r="DH35" s="9"/>
      <c r="DI35" s="9"/>
      <c r="DJ35" s="9"/>
      <c r="DK35" s="9"/>
      <c r="DL35" s="9"/>
      <c r="DM35" s="9"/>
      <c r="DN35" s="9"/>
    </row>
    <row r="36" spans="95:118" x14ac:dyDescent="0.25">
      <c r="CQ36" s="9"/>
      <c r="CR36" s="9"/>
      <c r="CS36" s="9"/>
      <c r="CT36" s="9"/>
      <c r="CU36" s="9"/>
      <c r="CV36" s="9"/>
      <c r="CW36" s="9"/>
      <c r="CX36" s="9"/>
      <c r="CY36" s="9"/>
      <c r="CZ36" s="9"/>
      <c r="DA36" s="9"/>
      <c r="DB36" s="9"/>
      <c r="DC36" s="9"/>
      <c r="DD36" s="9"/>
      <c r="DE36" s="9"/>
      <c r="DF36" s="9"/>
      <c r="DG36" s="9"/>
      <c r="DH36" s="9"/>
      <c r="DI36" s="9"/>
      <c r="DJ36" s="9"/>
      <c r="DK36" s="9"/>
      <c r="DL36" s="9"/>
      <c r="DM36" s="9"/>
      <c r="DN36" s="9"/>
    </row>
    <row r="37" spans="95:118" x14ac:dyDescent="0.25">
      <c r="CQ37" s="9"/>
      <c r="CR37" s="9"/>
      <c r="CS37" s="9"/>
      <c r="CT37" s="9"/>
      <c r="CU37" s="9"/>
      <c r="CV37" s="9"/>
      <c r="CW37" s="9"/>
      <c r="CX37" s="9"/>
      <c r="CY37" s="9"/>
      <c r="CZ37" s="9"/>
      <c r="DA37" s="9"/>
      <c r="DB37" s="9"/>
      <c r="DC37" s="9"/>
      <c r="DD37" s="9"/>
      <c r="DE37" s="9"/>
      <c r="DF37" s="9"/>
      <c r="DG37" s="9"/>
      <c r="DH37" s="9"/>
      <c r="DI37" s="9"/>
      <c r="DJ37" s="9"/>
      <c r="DK37" s="9"/>
      <c r="DL37" s="9"/>
      <c r="DM37" s="9"/>
      <c r="DN37" s="9"/>
    </row>
  </sheetData>
  <pageMargins left="0.7" right="0.7" top="0.78740157499999996" bottom="0.78740157499999996" header="0.3" footer="0.3"/>
  <pageSetup paperSize="9" scale="12"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6"/>
  <sheetViews>
    <sheetView zoomScale="75" zoomScaleNormal="75" workbookViewId="0">
      <selection activeCell="AB38" sqref="AB38"/>
    </sheetView>
  </sheetViews>
  <sheetFormatPr baseColWidth="10" defaultRowHeight="15" x14ac:dyDescent="0.25"/>
  <cols>
    <col min="3" max="18" width="8.28515625" customWidth="1"/>
    <col min="23" max="45" width="8.28515625" customWidth="1"/>
    <col min="48" max="70" width="8.28515625" customWidth="1"/>
    <col min="73" max="96" width="8.28515625" style="24" customWidth="1"/>
    <col min="98" max="98" width="8.140625" customWidth="1"/>
    <col min="99" max="113" width="6.28515625" bestFit="1" customWidth="1"/>
    <col min="114" max="114" width="6.42578125" bestFit="1" customWidth="1"/>
    <col min="115" max="121" width="6.28515625" bestFit="1" customWidth="1"/>
    <col min="122" max="122" width="7" customWidth="1"/>
  </cols>
  <sheetData>
    <row r="3" spans="1:126" s="1" customFormat="1" x14ac:dyDescent="0.25">
      <c r="A3" s="1" t="s">
        <v>34</v>
      </c>
      <c r="V3" s="1" t="str">
        <f>A3</f>
        <v>Staphylococcus aureus</v>
      </c>
      <c r="AV3" s="1" t="str">
        <f>A3</f>
        <v>Staphylococcus aureus</v>
      </c>
      <c r="BU3" s="24"/>
      <c r="BV3" s="24"/>
      <c r="BW3" s="24" t="str">
        <f>A3</f>
        <v>Staphylococcus aureus</v>
      </c>
      <c r="BX3" s="24"/>
      <c r="BY3" s="24"/>
      <c r="BZ3" s="24"/>
      <c r="CA3" s="24"/>
      <c r="CB3" s="24"/>
      <c r="CC3" s="24"/>
      <c r="CD3" s="24"/>
      <c r="CE3" s="24"/>
      <c r="CF3" s="24"/>
      <c r="CG3" s="24"/>
      <c r="CH3" s="24"/>
      <c r="CI3" s="24"/>
      <c r="CJ3" s="24"/>
      <c r="CK3" s="24"/>
      <c r="CL3" s="24"/>
      <c r="CM3" s="24"/>
      <c r="CN3" s="24"/>
      <c r="CO3" s="24"/>
      <c r="CP3" s="24"/>
      <c r="CQ3" s="24"/>
      <c r="CR3" s="24"/>
      <c r="CU3" s="9"/>
      <c r="CV3" s="9"/>
      <c r="CW3" s="9"/>
      <c r="CX3" s="9"/>
      <c r="CY3" s="9"/>
      <c r="CZ3" s="9"/>
      <c r="DA3" s="9"/>
      <c r="DB3" s="9"/>
      <c r="DC3" s="9"/>
      <c r="DD3" s="9"/>
      <c r="DE3" s="9"/>
      <c r="DF3" s="9"/>
      <c r="DG3" s="9"/>
      <c r="DH3" s="9"/>
      <c r="DI3" s="9"/>
      <c r="DJ3" s="9"/>
      <c r="DK3" s="9"/>
      <c r="DL3" s="9"/>
      <c r="DM3" s="9"/>
      <c r="DN3" s="9"/>
      <c r="DO3" s="9"/>
      <c r="DP3" s="9"/>
      <c r="DQ3" s="9"/>
      <c r="DR3" s="9"/>
      <c r="DS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s="1"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s="1" t="s">
        <v>22</v>
      </c>
      <c r="BW4" s="24" t="str">
        <f t="shared" ref="BW4:CS4" si="1">W4</f>
        <v>Penicillin G</v>
      </c>
      <c r="BX4" s="24" t="str">
        <f t="shared" si="1"/>
        <v>Oxacillin</v>
      </c>
      <c r="BY4" s="24" t="str">
        <f t="shared" si="1"/>
        <v>Ampicillin/ Sulbactam</v>
      </c>
      <c r="BZ4" s="24" t="str">
        <f t="shared" si="1"/>
        <v>Piperacillin/ Tazobactam</v>
      </c>
      <c r="CA4" s="24" t="str">
        <f t="shared" si="1"/>
        <v>Cefotaxim</v>
      </c>
      <c r="CB4" s="24" t="str">
        <f t="shared" si="1"/>
        <v>Cefuroxim</v>
      </c>
      <c r="CC4" s="24" t="str">
        <f t="shared" si="1"/>
        <v>Imipenem</v>
      </c>
      <c r="CD4" s="24" t="str">
        <f t="shared" si="1"/>
        <v>Meropenem</v>
      </c>
      <c r="CE4" s="24" t="str">
        <f t="shared" si="1"/>
        <v>Amikacin</v>
      </c>
      <c r="CF4" s="24" t="str">
        <f t="shared" si="1"/>
        <v>Gentamicin</v>
      </c>
      <c r="CG4" s="24" t="str">
        <f t="shared" si="1"/>
        <v>Fosfomycin</v>
      </c>
      <c r="CH4" s="24" t="str">
        <f t="shared" si="1"/>
        <v>Cotrimoxazol</v>
      </c>
      <c r="CI4" s="24" t="str">
        <f t="shared" si="1"/>
        <v>Ciprofloxacin</v>
      </c>
      <c r="CJ4" s="24" t="str">
        <f t="shared" si="1"/>
        <v>Levofloxacin</v>
      </c>
      <c r="CK4" s="24" t="str">
        <f t="shared" si="1"/>
        <v>Moxifloxacin</v>
      </c>
      <c r="CL4" s="24" t="str">
        <f t="shared" si="1"/>
        <v>Doxycyclin</v>
      </c>
      <c r="CM4" s="24" t="str">
        <f t="shared" si="1"/>
        <v>Rifampicin</v>
      </c>
      <c r="CN4" s="24" t="str">
        <f t="shared" si="1"/>
        <v>Daptomycin</v>
      </c>
      <c r="CO4" s="24" t="str">
        <f t="shared" si="1"/>
        <v>Roxythromycin</v>
      </c>
      <c r="CP4" s="24" t="str">
        <f t="shared" si="1"/>
        <v>Clindamycin</v>
      </c>
      <c r="CQ4" s="24" t="str">
        <f t="shared" si="1"/>
        <v>Linezolid</v>
      </c>
      <c r="CR4" s="24" t="str">
        <f t="shared" si="1"/>
        <v>Vancomycin</v>
      </c>
      <c r="CS4" s="24" t="str">
        <f t="shared" si="1"/>
        <v>Teicoplanin</v>
      </c>
      <c r="CT4" s="1" t="s">
        <v>22</v>
      </c>
      <c r="CU4" s="24"/>
      <c r="CW4" s="33"/>
      <c r="CX4" s="18" t="s">
        <v>62</v>
      </c>
      <c r="CY4" s="18" t="s">
        <v>63</v>
      </c>
      <c r="CZ4" s="18" t="s">
        <v>42</v>
      </c>
      <c r="DA4" s="18" t="s">
        <v>44</v>
      </c>
      <c r="DB4" s="18" t="s">
        <v>46</v>
      </c>
      <c r="DC4" s="18" t="s">
        <v>64</v>
      </c>
      <c r="DD4" s="18" t="s">
        <v>48</v>
      </c>
      <c r="DE4" s="18" t="s">
        <v>49</v>
      </c>
      <c r="DF4" s="18" t="s">
        <v>51</v>
      </c>
      <c r="DG4" s="18" t="s">
        <v>52</v>
      </c>
      <c r="DH4" s="18" t="s">
        <v>54</v>
      </c>
      <c r="DI4" s="18" t="s">
        <v>55</v>
      </c>
      <c r="DJ4" s="18" t="s">
        <v>56</v>
      </c>
      <c r="DK4" s="18" t="s">
        <v>57</v>
      </c>
      <c r="DL4" s="18" t="s">
        <v>58</v>
      </c>
      <c r="DM4" s="18" t="s">
        <v>59</v>
      </c>
      <c r="DN4" s="18" t="s">
        <v>65</v>
      </c>
      <c r="DO4" s="18" t="s">
        <v>66</v>
      </c>
      <c r="DP4" s="18" t="s">
        <v>67</v>
      </c>
      <c r="DQ4" s="18" t="s">
        <v>68</v>
      </c>
      <c r="DR4" s="18" t="s">
        <v>69</v>
      </c>
      <c r="DS4" s="18" t="s">
        <v>70</v>
      </c>
      <c r="DT4" s="18" t="s">
        <v>71</v>
      </c>
      <c r="DU4" s="18" t="s">
        <v>74</v>
      </c>
      <c r="DV4" s="9"/>
    </row>
    <row r="5" spans="1:126" s="1" customFormat="1" ht="18.75" x14ac:dyDescent="0.25">
      <c r="B5" s="1" t="s">
        <v>24</v>
      </c>
      <c r="C5" s="2">
        <v>0</v>
      </c>
      <c r="D5" s="2">
        <v>50</v>
      </c>
      <c r="E5" s="2">
        <v>13</v>
      </c>
      <c r="F5" s="2">
        <v>16</v>
      </c>
      <c r="G5" s="3">
        <v>15</v>
      </c>
      <c r="H5" s="3">
        <v>16</v>
      </c>
      <c r="I5" s="3">
        <v>12</v>
      </c>
      <c r="J5" s="3">
        <v>8</v>
      </c>
      <c r="K5" s="3">
        <v>14</v>
      </c>
      <c r="L5" s="3">
        <v>37</v>
      </c>
      <c r="M5" s="3">
        <v>0</v>
      </c>
      <c r="N5" s="3">
        <v>0</v>
      </c>
      <c r="O5" s="3">
        <v>0</v>
      </c>
      <c r="P5" s="3">
        <v>0</v>
      </c>
      <c r="Q5" s="3">
        <v>0</v>
      </c>
      <c r="R5" s="3">
        <v>0</v>
      </c>
      <c r="S5" s="1">
        <v>181</v>
      </c>
      <c r="V5" s="1">
        <v>1.5625E-2</v>
      </c>
      <c r="W5" s="2">
        <f>C5</f>
        <v>0</v>
      </c>
      <c r="X5" s="2">
        <f>C6</f>
        <v>0</v>
      </c>
      <c r="Y5" s="38">
        <f>C7</f>
        <v>0</v>
      </c>
      <c r="Z5" s="38">
        <f>C8</f>
        <v>0</v>
      </c>
      <c r="AA5" s="38">
        <f>C9</f>
        <v>0</v>
      </c>
      <c r="AB5" s="38">
        <f>C10</f>
        <v>0</v>
      </c>
      <c r="AC5" s="38">
        <f>C11</f>
        <v>0</v>
      </c>
      <c r="AD5" s="38">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1">
        <v>1.5625E-2</v>
      </c>
      <c r="AW5" s="25">
        <f t="shared" ref="AW5:BT5" si="2">PRODUCT(W5*100*1/W21)</f>
        <v>0</v>
      </c>
      <c r="AX5" s="25">
        <f t="shared" si="2"/>
        <v>0</v>
      </c>
      <c r="AY5" s="24">
        <f t="shared" si="2"/>
        <v>0</v>
      </c>
      <c r="AZ5" s="24">
        <f t="shared" si="2"/>
        <v>0</v>
      </c>
      <c r="BA5" s="24">
        <f t="shared" si="2"/>
        <v>0</v>
      </c>
      <c r="BB5" s="24">
        <f t="shared" si="2"/>
        <v>0</v>
      </c>
      <c r="BC5" s="24">
        <f t="shared" si="2"/>
        <v>0</v>
      </c>
      <c r="BD5" s="24">
        <f t="shared" si="2"/>
        <v>0</v>
      </c>
      <c r="BE5" s="25">
        <f t="shared" si="2"/>
        <v>0</v>
      </c>
      <c r="BF5" s="25">
        <f t="shared" si="2"/>
        <v>0</v>
      </c>
      <c r="BG5" s="25">
        <f t="shared" si="2"/>
        <v>0</v>
      </c>
      <c r="BH5" s="25">
        <f t="shared" si="2"/>
        <v>0</v>
      </c>
      <c r="BI5" s="26">
        <f t="shared" si="2"/>
        <v>0</v>
      </c>
      <c r="BJ5" s="26">
        <f t="shared" si="2"/>
        <v>0</v>
      </c>
      <c r="BK5" s="25">
        <f t="shared" si="2"/>
        <v>0</v>
      </c>
      <c r="BL5" s="25">
        <f t="shared" si="2"/>
        <v>0</v>
      </c>
      <c r="BM5" s="25">
        <f t="shared" si="2"/>
        <v>0</v>
      </c>
      <c r="BN5" s="25">
        <f t="shared" si="2"/>
        <v>0</v>
      </c>
      <c r="BO5" s="25">
        <f t="shared" si="2"/>
        <v>0</v>
      </c>
      <c r="BP5" s="25">
        <f t="shared" si="2"/>
        <v>0</v>
      </c>
      <c r="BQ5" s="25">
        <f t="shared" si="2"/>
        <v>0</v>
      </c>
      <c r="BR5" s="25">
        <f t="shared" si="2"/>
        <v>0</v>
      </c>
      <c r="BS5" s="25">
        <f t="shared" si="2"/>
        <v>0</v>
      </c>
      <c r="BT5" s="25">
        <f t="shared" si="2"/>
        <v>0</v>
      </c>
      <c r="BV5" s="1">
        <v>1.5625E-2</v>
      </c>
      <c r="BW5" s="25">
        <f t="shared" ref="BW5:CB5" si="3">AW5</f>
        <v>0</v>
      </c>
      <c r="BX5" s="25">
        <f t="shared" si="3"/>
        <v>0</v>
      </c>
      <c r="BY5" s="24">
        <f t="shared" si="3"/>
        <v>0</v>
      </c>
      <c r="BZ5" s="24">
        <f t="shared" si="3"/>
        <v>0</v>
      </c>
      <c r="CA5" s="24">
        <f t="shared" si="3"/>
        <v>0</v>
      </c>
      <c r="CB5" s="24">
        <f t="shared" si="3"/>
        <v>0</v>
      </c>
      <c r="CC5" s="24">
        <f t="shared" ref="CC5:CT5" si="4">BC5</f>
        <v>0</v>
      </c>
      <c r="CD5" s="24">
        <f t="shared" si="4"/>
        <v>0</v>
      </c>
      <c r="CE5" s="25">
        <f t="shared" si="4"/>
        <v>0</v>
      </c>
      <c r="CF5" s="25">
        <f t="shared" si="4"/>
        <v>0</v>
      </c>
      <c r="CG5" s="25">
        <f t="shared" si="4"/>
        <v>0</v>
      </c>
      <c r="CH5" s="25">
        <f t="shared" si="4"/>
        <v>0</v>
      </c>
      <c r="CI5" s="26">
        <f t="shared" si="4"/>
        <v>0</v>
      </c>
      <c r="CJ5" s="26">
        <f t="shared" si="4"/>
        <v>0</v>
      </c>
      <c r="CK5" s="25">
        <f t="shared" si="4"/>
        <v>0</v>
      </c>
      <c r="CL5" s="25">
        <f t="shared" si="4"/>
        <v>0</v>
      </c>
      <c r="CM5" s="25">
        <f t="shared" si="4"/>
        <v>0</v>
      </c>
      <c r="CN5" s="25">
        <f t="shared" si="4"/>
        <v>0</v>
      </c>
      <c r="CO5" s="25">
        <f t="shared" si="4"/>
        <v>0</v>
      </c>
      <c r="CP5" s="25">
        <f t="shared" si="4"/>
        <v>0</v>
      </c>
      <c r="CQ5" s="25">
        <f t="shared" si="4"/>
        <v>0</v>
      </c>
      <c r="CR5" s="25">
        <f t="shared" si="4"/>
        <v>0</v>
      </c>
      <c r="CS5" s="25">
        <f t="shared" si="4"/>
        <v>0</v>
      </c>
      <c r="CT5" s="25">
        <f t="shared" si="4"/>
        <v>0</v>
      </c>
      <c r="CW5" s="19" t="s">
        <v>38</v>
      </c>
      <c r="CX5" s="20">
        <f t="shared" ref="CX5:DU5" si="5">W21</f>
        <v>181</v>
      </c>
      <c r="CY5" s="20">
        <f t="shared" si="5"/>
        <v>181</v>
      </c>
      <c r="CZ5" s="20">
        <f t="shared" si="5"/>
        <v>181</v>
      </c>
      <c r="DA5" s="20">
        <f t="shared" si="5"/>
        <v>181</v>
      </c>
      <c r="DB5" s="20">
        <f t="shared" si="5"/>
        <v>181</v>
      </c>
      <c r="DC5" s="20">
        <f t="shared" si="5"/>
        <v>181</v>
      </c>
      <c r="DD5" s="20">
        <f t="shared" si="5"/>
        <v>181</v>
      </c>
      <c r="DE5" s="21">
        <f t="shared" si="5"/>
        <v>180</v>
      </c>
      <c r="DF5" s="21">
        <f t="shared" si="5"/>
        <v>180</v>
      </c>
      <c r="DG5" s="21">
        <f t="shared" si="5"/>
        <v>181</v>
      </c>
      <c r="DH5" s="21">
        <f t="shared" si="5"/>
        <v>181</v>
      </c>
      <c r="DI5" s="21">
        <f t="shared" si="5"/>
        <v>179</v>
      </c>
      <c r="DJ5" s="21">
        <f t="shared" si="5"/>
        <v>181</v>
      </c>
      <c r="DK5" s="21">
        <f t="shared" si="5"/>
        <v>181</v>
      </c>
      <c r="DL5" s="21">
        <f t="shared" si="5"/>
        <v>181</v>
      </c>
      <c r="DM5" s="21">
        <f t="shared" si="5"/>
        <v>181</v>
      </c>
      <c r="DN5" s="21">
        <f t="shared" si="5"/>
        <v>181</v>
      </c>
      <c r="DO5" s="21">
        <f t="shared" si="5"/>
        <v>181</v>
      </c>
      <c r="DP5" s="21">
        <f t="shared" si="5"/>
        <v>181</v>
      </c>
      <c r="DQ5" s="21">
        <f t="shared" si="5"/>
        <v>181</v>
      </c>
      <c r="DR5" s="21">
        <f t="shared" si="5"/>
        <v>181</v>
      </c>
      <c r="DS5" s="21">
        <f t="shared" si="5"/>
        <v>181</v>
      </c>
      <c r="DT5" s="21">
        <f t="shared" si="5"/>
        <v>181</v>
      </c>
      <c r="DU5" s="21">
        <f t="shared" si="5"/>
        <v>180</v>
      </c>
      <c r="DV5" s="9"/>
    </row>
    <row r="6" spans="1:126" s="1" customFormat="1" ht="18.75" x14ac:dyDescent="0.25">
      <c r="B6" s="1" t="s">
        <v>25</v>
      </c>
      <c r="C6" s="2">
        <v>0</v>
      </c>
      <c r="D6" s="2">
        <v>0</v>
      </c>
      <c r="E6" s="2">
        <v>56</v>
      </c>
      <c r="F6" s="2">
        <v>0</v>
      </c>
      <c r="G6" s="2">
        <v>86</v>
      </c>
      <c r="H6" s="2">
        <v>29</v>
      </c>
      <c r="I6" s="2">
        <v>1</v>
      </c>
      <c r="J6" s="2">
        <v>0</v>
      </c>
      <c r="K6" s="3">
        <v>1</v>
      </c>
      <c r="L6" s="3">
        <v>3</v>
      </c>
      <c r="M6" s="3">
        <v>5</v>
      </c>
      <c r="N6" s="3">
        <v>0</v>
      </c>
      <c r="O6" s="3">
        <v>0</v>
      </c>
      <c r="P6" s="3">
        <v>0</v>
      </c>
      <c r="Q6" s="3">
        <v>0</v>
      </c>
      <c r="R6" s="3">
        <v>0</v>
      </c>
      <c r="S6" s="1">
        <v>181</v>
      </c>
      <c r="V6" s="1">
        <v>3.125E-2</v>
      </c>
      <c r="W6" s="2">
        <f>D5</f>
        <v>50</v>
      </c>
      <c r="X6" s="2">
        <f>D6</f>
        <v>0</v>
      </c>
      <c r="Y6" s="38">
        <f>D7</f>
        <v>0</v>
      </c>
      <c r="Z6" s="38">
        <f>D8</f>
        <v>0</v>
      </c>
      <c r="AA6" s="38">
        <f>D9</f>
        <v>2</v>
      </c>
      <c r="AB6" s="38">
        <f>D10</f>
        <v>0</v>
      </c>
      <c r="AC6" s="38">
        <f>D11</f>
        <v>0</v>
      </c>
      <c r="AD6" s="38">
        <f>D12</f>
        <v>0</v>
      </c>
      <c r="AE6" s="2">
        <f>D13</f>
        <v>0</v>
      </c>
      <c r="AF6" s="2">
        <f>D14</f>
        <v>0</v>
      </c>
      <c r="AG6" s="2">
        <f>D15</f>
        <v>0</v>
      </c>
      <c r="AH6" s="2">
        <f>D16</f>
        <v>0</v>
      </c>
      <c r="AI6" s="4">
        <f>D17</f>
        <v>2</v>
      </c>
      <c r="AJ6" s="4">
        <f>D18</f>
        <v>8</v>
      </c>
      <c r="AK6" s="2">
        <f>D19</f>
        <v>12</v>
      </c>
      <c r="AL6" s="2">
        <f>D20</f>
        <v>0</v>
      </c>
      <c r="AM6" s="2">
        <f>D21</f>
        <v>162</v>
      </c>
      <c r="AN6" s="2">
        <f>D22</f>
        <v>0</v>
      </c>
      <c r="AO6" s="2">
        <f>D23</f>
        <v>0</v>
      </c>
      <c r="AP6" s="2">
        <f>D24</f>
        <v>34</v>
      </c>
      <c r="AQ6" s="2">
        <f>D25</f>
        <v>0</v>
      </c>
      <c r="AR6" s="2">
        <f>D26</f>
        <v>0</v>
      </c>
      <c r="AS6" s="2">
        <f>D27</f>
        <v>0</v>
      </c>
      <c r="AT6" s="2">
        <f>D28</f>
        <v>99</v>
      </c>
      <c r="AV6" s="1">
        <v>3.125E-2</v>
      </c>
      <c r="AW6" s="25">
        <f t="shared" ref="AW6:BT6" si="6">PRODUCT(W6*100*1/W21)</f>
        <v>27.624309392265193</v>
      </c>
      <c r="AX6" s="25">
        <f t="shared" si="6"/>
        <v>0</v>
      </c>
      <c r="AY6" s="24">
        <f t="shared" si="6"/>
        <v>0</v>
      </c>
      <c r="AZ6" s="24">
        <f t="shared" si="6"/>
        <v>0</v>
      </c>
      <c r="BA6" s="24">
        <f t="shared" si="6"/>
        <v>1.1049723756906078</v>
      </c>
      <c r="BB6" s="24">
        <f t="shared" si="6"/>
        <v>0</v>
      </c>
      <c r="BC6" s="24">
        <f t="shared" si="6"/>
        <v>0</v>
      </c>
      <c r="BD6" s="24">
        <f t="shared" si="6"/>
        <v>0</v>
      </c>
      <c r="BE6" s="25">
        <f t="shared" si="6"/>
        <v>0</v>
      </c>
      <c r="BF6" s="25">
        <f t="shared" si="6"/>
        <v>0</v>
      </c>
      <c r="BG6" s="25">
        <f t="shared" si="6"/>
        <v>0</v>
      </c>
      <c r="BH6" s="25">
        <f t="shared" si="6"/>
        <v>0</v>
      </c>
      <c r="BI6" s="26">
        <f t="shared" si="6"/>
        <v>1.1049723756906078</v>
      </c>
      <c r="BJ6" s="26">
        <f t="shared" si="6"/>
        <v>4.4198895027624312</v>
      </c>
      <c r="BK6" s="25">
        <f t="shared" si="6"/>
        <v>6.6298342541436464</v>
      </c>
      <c r="BL6" s="25">
        <f t="shared" si="6"/>
        <v>0</v>
      </c>
      <c r="BM6" s="25">
        <f t="shared" si="6"/>
        <v>89.502762430939228</v>
      </c>
      <c r="BN6" s="25">
        <f t="shared" si="6"/>
        <v>0</v>
      </c>
      <c r="BO6" s="25">
        <f t="shared" si="6"/>
        <v>0</v>
      </c>
      <c r="BP6" s="25">
        <f t="shared" si="6"/>
        <v>18.784530386740332</v>
      </c>
      <c r="BQ6" s="25">
        <f t="shared" si="6"/>
        <v>0</v>
      </c>
      <c r="BR6" s="25">
        <f t="shared" si="6"/>
        <v>0</v>
      </c>
      <c r="BS6" s="25">
        <f t="shared" si="6"/>
        <v>0</v>
      </c>
      <c r="BT6" s="25">
        <f t="shared" si="6"/>
        <v>55</v>
      </c>
      <c r="BV6" s="1">
        <v>3.125E-2</v>
      </c>
      <c r="BW6" s="25">
        <f t="shared" ref="BW6:CB6" si="7">AW5+AW6</f>
        <v>27.624309392265193</v>
      </c>
      <c r="BX6" s="25">
        <f t="shared" si="7"/>
        <v>0</v>
      </c>
      <c r="BY6" s="24">
        <f t="shared" si="7"/>
        <v>0</v>
      </c>
      <c r="BZ6" s="24">
        <f t="shared" si="7"/>
        <v>0</v>
      </c>
      <c r="CA6" s="24">
        <f t="shared" si="7"/>
        <v>1.1049723756906078</v>
      </c>
      <c r="CB6" s="24">
        <f t="shared" si="7"/>
        <v>0</v>
      </c>
      <c r="CC6" s="24">
        <f t="shared" ref="CC6:CT6" si="8">BC5+BC6</f>
        <v>0</v>
      </c>
      <c r="CD6" s="24">
        <f t="shared" si="8"/>
        <v>0</v>
      </c>
      <c r="CE6" s="25">
        <f t="shared" si="8"/>
        <v>0</v>
      </c>
      <c r="CF6" s="25">
        <f t="shared" si="8"/>
        <v>0</v>
      </c>
      <c r="CG6" s="25">
        <f t="shared" si="8"/>
        <v>0</v>
      </c>
      <c r="CH6" s="25">
        <f t="shared" si="8"/>
        <v>0</v>
      </c>
      <c r="CI6" s="26">
        <f t="shared" si="8"/>
        <v>1.1049723756906078</v>
      </c>
      <c r="CJ6" s="26">
        <f t="shared" si="8"/>
        <v>4.4198895027624312</v>
      </c>
      <c r="CK6" s="25">
        <f t="shared" si="8"/>
        <v>6.6298342541436464</v>
      </c>
      <c r="CL6" s="25">
        <f t="shared" si="8"/>
        <v>0</v>
      </c>
      <c r="CM6" s="25">
        <f t="shared" si="8"/>
        <v>89.502762430939228</v>
      </c>
      <c r="CN6" s="25">
        <f t="shared" si="8"/>
        <v>0</v>
      </c>
      <c r="CO6" s="25">
        <f t="shared" si="8"/>
        <v>0</v>
      </c>
      <c r="CP6" s="25">
        <f t="shared" si="8"/>
        <v>18.784530386740332</v>
      </c>
      <c r="CQ6" s="25">
        <f t="shared" si="8"/>
        <v>0</v>
      </c>
      <c r="CR6" s="25">
        <f t="shared" si="8"/>
        <v>0</v>
      </c>
      <c r="CS6" s="25">
        <f t="shared" si="8"/>
        <v>0</v>
      </c>
      <c r="CT6" s="25">
        <f t="shared" si="8"/>
        <v>55</v>
      </c>
      <c r="CW6" s="19" t="s">
        <v>39</v>
      </c>
      <c r="CX6" s="17">
        <f>BW8</f>
        <v>43.646408839779006</v>
      </c>
      <c r="CY6" s="17">
        <f>BX12</f>
        <v>95.027624309392266</v>
      </c>
      <c r="CZ6" s="17"/>
      <c r="DA6" s="17"/>
      <c r="DB6" s="17"/>
      <c r="DC6" s="17"/>
      <c r="DD6" s="17"/>
      <c r="DE6" s="16"/>
      <c r="DF6" s="16">
        <f>CE14</f>
        <v>100.00000000000001</v>
      </c>
      <c r="DG6" s="16">
        <f>CF11</f>
        <v>96.685082872928177</v>
      </c>
      <c r="DH6" s="16">
        <f>CG16</f>
        <v>100</v>
      </c>
      <c r="DI6" s="16">
        <f>CH12</f>
        <v>91.061452513966486</v>
      </c>
      <c r="DJ6" s="12"/>
      <c r="DK6" s="16"/>
      <c r="DL6" s="16">
        <f>CK9</f>
        <v>96.685082872928177</v>
      </c>
      <c r="DM6" s="16">
        <f>CL11</f>
        <v>96.685082872928177</v>
      </c>
      <c r="DN6" s="16">
        <f>CM7</f>
        <v>98.895027624309392</v>
      </c>
      <c r="DO6" s="16">
        <f>CN11</f>
        <v>100</v>
      </c>
      <c r="DP6" s="16">
        <f>CO11</f>
        <v>83.97790055248619</v>
      </c>
      <c r="DQ6" s="16">
        <f>CP9</f>
        <v>97.237569060773481</v>
      </c>
      <c r="DR6" s="16">
        <f>CQ13</f>
        <v>100</v>
      </c>
      <c r="DS6" s="16">
        <f>CR12</f>
        <v>100</v>
      </c>
      <c r="DT6" s="16">
        <f>CS12</f>
        <v>100</v>
      </c>
      <c r="DU6" s="16">
        <f>CT10</f>
        <v>99.444444444444443</v>
      </c>
      <c r="DV6" s="9"/>
    </row>
    <row r="7" spans="1:126" s="1" customFormat="1" ht="18.75" x14ac:dyDescent="0.25">
      <c r="B7" s="1" t="s">
        <v>3</v>
      </c>
      <c r="C7" s="38">
        <v>0</v>
      </c>
      <c r="D7" s="38">
        <v>0</v>
      </c>
      <c r="E7" s="38">
        <v>0</v>
      </c>
      <c r="F7" s="38">
        <v>131</v>
      </c>
      <c r="G7" s="38">
        <v>0</v>
      </c>
      <c r="H7" s="38">
        <v>32</v>
      </c>
      <c r="I7" s="38">
        <v>11</v>
      </c>
      <c r="J7" s="38">
        <v>1</v>
      </c>
      <c r="K7" s="38">
        <v>2</v>
      </c>
      <c r="L7" s="38">
        <v>4</v>
      </c>
      <c r="M7" s="38">
        <v>0</v>
      </c>
      <c r="N7" s="38">
        <v>0</v>
      </c>
      <c r="O7" s="38">
        <v>0</v>
      </c>
      <c r="P7" s="38">
        <v>0</v>
      </c>
      <c r="Q7" s="38">
        <v>0</v>
      </c>
      <c r="R7" s="38">
        <v>0</v>
      </c>
      <c r="S7" s="1">
        <v>181</v>
      </c>
      <c r="V7" s="1">
        <v>6.25E-2</v>
      </c>
      <c r="W7" s="2">
        <f>E5</f>
        <v>13</v>
      </c>
      <c r="X7" s="2">
        <f>E6</f>
        <v>56</v>
      </c>
      <c r="Y7" s="38">
        <f>E7</f>
        <v>0</v>
      </c>
      <c r="Z7" s="38">
        <f>E8</f>
        <v>0</v>
      </c>
      <c r="AA7" s="38">
        <f>E9</f>
        <v>0</v>
      </c>
      <c r="AB7" s="38">
        <f>E10</f>
        <v>0</v>
      </c>
      <c r="AC7" s="38">
        <f>E11</f>
        <v>176</v>
      </c>
      <c r="AD7" s="38">
        <f>E12</f>
        <v>166</v>
      </c>
      <c r="AE7" s="2">
        <f>E13</f>
        <v>0</v>
      </c>
      <c r="AF7" s="2">
        <f>E14</f>
        <v>38</v>
      </c>
      <c r="AG7" s="2">
        <f>E15</f>
        <v>0</v>
      </c>
      <c r="AH7" s="2">
        <f>E16</f>
        <v>150</v>
      </c>
      <c r="AI7" s="4">
        <f>E17</f>
        <v>1</v>
      </c>
      <c r="AJ7" s="4">
        <f>E18</f>
        <v>0</v>
      </c>
      <c r="AK7" s="2">
        <f>E19</f>
        <v>91</v>
      </c>
      <c r="AL7" s="2">
        <f>E20</f>
        <v>126</v>
      </c>
      <c r="AM7" s="2">
        <f>E21</f>
        <v>17</v>
      </c>
      <c r="AN7" s="2">
        <f>E22</f>
        <v>3</v>
      </c>
      <c r="AO7" s="2">
        <f>E23</f>
        <v>6</v>
      </c>
      <c r="AP7" s="2">
        <f>E24</f>
        <v>66</v>
      </c>
      <c r="AQ7" s="2">
        <f>E25</f>
        <v>3</v>
      </c>
      <c r="AR7" s="2">
        <f>E26</f>
        <v>0</v>
      </c>
      <c r="AS7" s="2">
        <f>E27</f>
        <v>0</v>
      </c>
      <c r="AT7" s="2">
        <f>E28</f>
        <v>0</v>
      </c>
      <c r="AV7" s="1">
        <v>6.25E-2</v>
      </c>
      <c r="AW7" s="25">
        <f t="shared" ref="AW7:BT7" si="9">PRODUCT(W7*100*1/W21)</f>
        <v>7.1823204419889501</v>
      </c>
      <c r="AX7" s="25">
        <f t="shared" si="9"/>
        <v>30.939226519337016</v>
      </c>
      <c r="AY7" s="24">
        <f t="shared" si="9"/>
        <v>0</v>
      </c>
      <c r="AZ7" s="24">
        <f t="shared" si="9"/>
        <v>0</v>
      </c>
      <c r="BA7" s="24">
        <f t="shared" si="9"/>
        <v>0</v>
      </c>
      <c r="BB7" s="24">
        <f t="shared" si="9"/>
        <v>0</v>
      </c>
      <c r="BC7" s="24">
        <f t="shared" si="9"/>
        <v>97.237569060773481</v>
      </c>
      <c r="BD7" s="24">
        <f t="shared" si="9"/>
        <v>92.222222222222229</v>
      </c>
      <c r="BE7" s="25">
        <f t="shared" si="9"/>
        <v>0</v>
      </c>
      <c r="BF7" s="25">
        <f t="shared" si="9"/>
        <v>20.994475138121548</v>
      </c>
      <c r="BG7" s="25">
        <f t="shared" si="9"/>
        <v>0</v>
      </c>
      <c r="BH7" s="25">
        <f t="shared" si="9"/>
        <v>83.798882681564251</v>
      </c>
      <c r="BI7" s="26">
        <f t="shared" si="9"/>
        <v>0.5524861878453039</v>
      </c>
      <c r="BJ7" s="26">
        <f t="shared" si="9"/>
        <v>0</v>
      </c>
      <c r="BK7" s="25">
        <f t="shared" si="9"/>
        <v>50.276243093922652</v>
      </c>
      <c r="BL7" s="25">
        <f t="shared" si="9"/>
        <v>69.613259668508292</v>
      </c>
      <c r="BM7" s="25">
        <f t="shared" si="9"/>
        <v>9.3922651933701662</v>
      </c>
      <c r="BN7" s="25">
        <f t="shared" si="9"/>
        <v>1.6574585635359116</v>
      </c>
      <c r="BO7" s="25">
        <f t="shared" si="9"/>
        <v>3.3149171270718232</v>
      </c>
      <c r="BP7" s="25">
        <f t="shared" si="9"/>
        <v>36.464088397790057</v>
      </c>
      <c r="BQ7" s="25">
        <f t="shared" si="9"/>
        <v>1.6574585635359116</v>
      </c>
      <c r="BR7" s="25">
        <f t="shared" si="9"/>
        <v>0</v>
      </c>
      <c r="BS7" s="25">
        <f t="shared" si="9"/>
        <v>0</v>
      </c>
      <c r="BT7" s="25">
        <f t="shared" si="9"/>
        <v>0</v>
      </c>
      <c r="BV7" s="1">
        <v>6.25E-2</v>
      </c>
      <c r="BW7" s="25">
        <f t="shared" ref="BW7:CB7" si="10">AW5+AW6+AW7</f>
        <v>34.806629834254146</v>
      </c>
      <c r="BX7" s="25">
        <f t="shared" si="10"/>
        <v>30.939226519337016</v>
      </c>
      <c r="BY7" s="24">
        <f t="shared" si="10"/>
        <v>0</v>
      </c>
      <c r="BZ7" s="24">
        <f t="shared" si="10"/>
        <v>0</v>
      </c>
      <c r="CA7" s="24">
        <f t="shared" si="10"/>
        <v>1.1049723756906078</v>
      </c>
      <c r="CB7" s="24">
        <f t="shared" si="10"/>
        <v>0</v>
      </c>
      <c r="CC7" s="24">
        <f t="shared" ref="CC7:CK7" si="11">BC5+BC6+BC7</f>
        <v>97.237569060773481</v>
      </c>
      <c r="CD7" s="24">
        <f t="shared" si="11"/>
        <v>92.222222222222229</v>
      </c>
      <c r="CE7" s="25">
        <f t="shared" si="11"/>
        <v>0</v>
      </c>
      <c r="CF7" s="25">
        <f t="shared" si="11"/>
        <v>20.994475138121548</v>
      </c>
      <c r="CG7" s="25">
        <f t="shared" si="11"/>
        <v>0</v>
      </c>
      <c r="CH7" s="25">
        <f t="shared" si="11"/>
        <v>83.798882681564251</v>
      </c>
      <c r="CI7" s="26">
        <f t="shared" si="11"/>
        <v>1.6574585635359118</v>
      </c>
      <c r="CJ7" s="26">
        <f t="shared" si="11"/>
        <v>4.4198895027624312</v>
      </c>
      <c r="CK7" s="25">
        <f t="shared" si="11"/>
        <v>56.906077348066297</v>
      </c>
      <c r="CL7" s="25">
        <f t="shared" ref="CL7:CN8" si="12">BL5+BL6+BL7</f>
        <v>69.613259668508292</v>
      </c>
      <c r="CM7" s="25">
        <f t="shared" si="12"/>
        <v>98.895027624309392</v>
      </c>
      <c r="CN7" s="25">
        <f t="shared" si="12"/>
        <v>1.6574585635359116</v>
      </c>
      <c r="CO7" s="25">
        <f t="shared" ref="CO7:CT7" si="13">BO5+BO6+BO7</f>
        <v>3.3149171270718232</v>
      </c>
      <c r="CP7" s="25">
        <f t="shared" si="13"/>
        <v>55.248618784530393</v>
      </c>
      <c r="CQ7" s="25">
        <f t="shared" si="13"/>
        <v>1.6574585635359116</v>
      </c>
      <c r="CR7" s="25">
        <f t="shared" si="13"/>
        <v>0</v>
      </c>
      <c r="CS7" s="25">
        <f t="shared" si="13"/>
        <v>0</v>
      </c>
      <c r="CT7" s="25">
        <f t="shared" si="13"/>
        <v>55</v>
      </c>
      <c r="CW7" s="19" t="s">
        <v>40</v>
      </c>
      <c r="CX7" s="17"/>
      <c r="CY7" s="17"/>
      <c r="CZ7" s="17"/>
      <c r="DA7" s="17"/>
      <c r="DB7" s="17"/>
      <c r="DC7" s="17"/>
      <c r="DD7" s="17"/>
      <c r="DE7" s="16"/>
      <c r="DF7" s="16"/>
      <c r="DG7" s="16"/>
      <c r="DH7" s="16"/>
      <c r="DI7" s="16">
        <f>CH13-CH12</f>
        <v>0</v>
      </c>
      <c r="DJ7" s="16">
        <f>CI11</f>
        <v>96.685082872928177</v>
      </c>
      <c r="DK7" s="16">
        <f>CJ11</f>
        <v>97.790055248618785</v>
      </c>
      <c r="DL7" s="16"/>
      <c r="DM7" s="16">
        <f>CL12-CL11</f>
        <v>1.1049723756906076</v>
      </c>
      <c r="DN7" s="16">
        <f>CM10-CM7</f>
        <v>1.1049723756906076</v>
      </c>
      <c r="DO7" s="16"/>
      <c r="DP7" s="16">
        <f>CO12-CO11</f>
        <v>0</v>
      </c>
      <c r="DQ7" s="16">
        <f>CP10-CP9</f>
        <v>1.1049723756906076</v>
      </c>
      <c r="DR7" s="16"/>
      <c r="DS7" s="16"/>
      <c r="DT7" s="16"/>
      <c r="DU7" s="16"/>
      <c r="DV7" s="9"/>
    </row>
    <row r="8" spans="1:126" s="1" customFormat="1" ht="18.75" x14ac:dyDescent="0.25">
      <c r="B8" s="1" t="s">
        <v>5</v>
      </c>
      <c r="C8" s="38">
        <v>0</v>
      </c>
      <c r="D8" s="38">
        <v>0</v>
      </c>
      <c r="E8" s="38">
        <v>0</v>
      </c>
      <c r="F8" s="38">
        <v>0</v>
      </c>
      <c r="G8" s="38">
        <v>131</v>
      </c>
      <c r="H8" s="38">
        <v>0</v>
      </c>
      <c r="I8" s="38">
        <v>38</v>
      </c>
      <c r="J8" s="38">
        <v>4</v>
      </c>
      <c r="K8" s="38">
        <v>1</v>
      </c>
      <c r="L8" s="38">
        <v>5</v>
      </c>
      <c r="M8" s="38">
        <v>2</v>
      </c>
      <c r="N8" s="38">
        <v>0</v>
      </c>
      <c r="O8" s="38">
        <v>0</v>
      </c>
      <c r="P8" s="38">
        <v>0</v>
      </c>
      <c r="Q8" s="38">
        <v>0</v>
      </c>
      <c r="R8" s="38">
        <v>0</v>
      </c>
      <c r="S8" s="1">
        <v>181</v>
      </c>
      <c r="V8" s="1">
        <v>0.125</v>
      </c>
      <c r="W8" s="2">
        <f>F5</f>
        <v>16</v>
      </c>
      <c r="X8" s="2">
        <f>F6</f>
        <v>0</v>
      </c>
      <c r="Y8" s="38">
        <f>F7</f>
        <v>131</v>
      </c>
      <c r="Z8" s="38">
        <f>F8</f>
        <v>0</v>
      </c>
      <c r="AA8" s="38">
        <f>F9</f>
        <v>1</v>
      </c>
      <c r="AB8" s="38">
        <f>F10</f>
        <v>4</v>
      </c>
      <c r="AC8" s="38">
        <f>F11</f>
        <v>0</v>
      </c>
      <c r="AD8" s="38">
        <f>F12</f>
        <v>0</v>
      </c>
      <c r="AE8" s="2">
        <f>F13</f>
        <v>0</v>
      </c>
      <c r="AF8" s="2">
        <f>F14</f>
        <v>0</v>
      </c>
      <c r="AG8" s="2">
        <f>F15</f>
        <v>0</v>
      </c>
      <c r="AH8" s="2">
        <f>F16</f>
        <v>0</v>
      </c>
      <c r="AI8" s="4">
        <f>F17</f>
        <v>9</v>
      </c>
      <c r="AJ8" s="4">
        <f>F18</f>
        <v>77</v>
      </c>
      <c r="AK8" s="2">
        <f>F19</f>
        <v>70</v>
      </c>
      <c r="AL8" s="2">
        <f>F20</f>
        <v>0</v>
      </c>
      <c r="AM8" s="4">
        <f>F21</f>
        <v>2</v>
      </c>
      <c r="AN8" s="2">
        <f>F22</f>
        <v>2</v>
      </c>
      <c r="AO8" s="2">
        <f>F23</f>
        <v>0</v>
      </c>
      <c r="AP8" s="2">
        <f>F24</f>
        <v>61</v>
      </c>
      <c r="AQ8" s="2">
        <f>F25</f>
        <v>0</v>
      </c>
      <c r="AR8" s="2">
        <f>F25</f>
        <v>0</v>
      </c>
      <c r="AS8" s="2">
        <f>F27</f>
        <v>140</v>
      </c>
      <c r="AT8" s="2">
        <f>F28</f>
        <v>42</v>
      </c>
      <c r="AV8" s="1">
        <v>0.125</v>
      </c>
      <c r="AW8" s="25">
        <f t="shared" ref="AW8:BT8" si="14">PRODUCT(W8*100*1/W21)</f>
        <v>8.8397790055248624</v>
      </c>
      <c r="AX8" s="25">
        <f t="shared" si="14"/>
        <v>0</v>
      </c>
      <c r="AY8" s="24">
        <f t="shared" si="14"/>
        <v>72.375690607734811</v>
      </c>
      <c r="AZ8" s="24">
        <f t="shared" si="14"/>
        <v>0</v>
      </c>
      <c r="BA8" s="24">
        <f t="shared" si="14"/>
        <v>0.5524861878453039</v>
      </c>
      <c r="BB8" s="24">
        <f t="shared" si="14"/>
        <v>2.2099447513812156</v>
      </c>
      <c r="BC8" s="24">
        <f t="shared" si="14"/>
        <v>0</v>
      </c>
      <c r="BD8" s="24">
        <f t="shared" si="14"/>
        <v>0</v>
      </c>
      <c r="BE8" s="25">
        <f t="shared" si="14"/>
        <v>0</v>
      </c>
      <c r="BF8" s="25">
        <f t="shared" si="14"/>
        <v>0</v>
      </c>
      <c r="BG8" s="25">
        <f t="shared" si="14"/>
        <v>0</v>
      </c>
      <c r="BH8" s="25">
        <f t="shared" si="14"/>
        <v>0</v>
      </c>
      <c r="BI8" s="26">
        <f t="shared" si="14"/>
        <v>4.972375690607735</v>
      </c>
      <c r="BJ8" s="26">
        <f t="shared" si="14"/>
        <v>42.541436464088399</v>
      </c>
      <c r="BK8" s="25">
        <f t="shared" si="14"/>
        <v>38.674033149171272</v>
      </c>
      <c r="BL8" s="25">
        <f t="shared" si="14"/>
        <v>0</v>
      </c>
      <c r="BM8" s="26">
        <f t="shared" si="14"/>
        <v>1.1049723756906078</v>
      </c>
      <c r="BN8" s="25">
        <f t="shared" si="14"/>
        <v>1.1049723756906078</v>
      </c>
      <c r="BO8" s="25">
        <f t="shared" si="14"/>
        <v>0</v>
      </c>
      <c r="BP8" s="25">
        <f t="shared" si="14"/>
        <v>33.701657458563538</v>
      </c>
      <c r="BQ8" s="25">
        <f t="shared" si="14"/>
        <v>0</v>
      </c>
      <c r="BR8" s="25">
        <f t="shared" si="14"/>
        <v>0</v>
      </c>
      <c r="BS8" s="25">
        <f t="shared" si="14"/>
        <v>77.348066298342545</v>
      </c>
      <c r="BT8" s="25">
        <f t="shared" si="14"/>
        <v>23.333333333333332</v>
      </c>
      <c r="BV8" s="1">
        <v>0.125</v>
      </c>
      <c r="BW8" s="25">
        <f t="shared" ref="BW8:CB8" si="15">AW5+AW6+AW7+AW8</f>
        <v>43.646408839779006</v>
      </c>
      <c r="BX8" s="25">
        <f t="shared" si="15"/>
        <v>30.939226519337016</v>
      </c>
      <c r="BY8" s="24">
        <f t="shared" si="15"/>
        <v>72.375690607734811</v>
      </c>
      <c r="BZ8" s="24">
        <f t="shared" si="15"/>
        <v>0</v>
      </c>
      <c r="CA8" s="24">
        <f t="shared" si="15"/>
        <v>1.6574585635359118</v>
      </c>
      <c r="CB8" s="24">
        <f t="shared" si="15"/>
        <v>2.2099447513812156</v>
      </c>
      <c r="CC8" s="24">
        <f t="shared" ref="CC8:CM8" si="16">BC5+BC6+BC7+BC8</f>
        <v>97.237569060773481</v>
      </c>
      <c r="CD8" s="24">
        <f t="shared" si="16"/>
        <v>92.222222222222229</v>
      </c>
      <c r="CE8" s="25">
        <f t="shared" si="16"/>
        <v>0</v>
      </c>
      <c r="CF8" s="25">
        <f t="shared" si="16"/>
        <v>20.994475138121548</v>
      </c>
      <c r="CG8" s="25">
        <f t="shared" si="16"/>
        <v>0</v>
      </c>
      <c r="CH8" s="25">
        <f t="shared" si="16"/>
        <v>83.798882681564251</v>
      </c>
      <c r="CI8" s="26">
        <f t="shared" si="16"/>
        <v>6.6298342541436472</v>
      </c>
      <c r="CJ8" s="26">
        <f t="shared" si="16"/>
        <v>46.961325966850829</v>
      </c>
      <c r="CK8" s="25">
        <f t="shared" si="16"/>
        <v>95.58011049723757</v>
      </c>
      <c r="CL8" s="25">
        <f t="shared" si="16"/>
        <v>69.613259668508292</v>
      </c>
      <c r="CM8" s="26">
        <f t="shared" si="16"/>
        <v>100</v>
      </c>
      <c r="CN8" s="25">
        <f t="shared" si="12"/>
        <v>2.7624309392265194</v>
      </c>
      <c r="CO8" s="25">
        <f t="shared" ref="CO8:CT8" si="17">BO5+BO6+BO7+BO8</f>
        <v>3.3149171270718232</v>
      </c>
      <c r="CP8" s="25">
        <f t="shared" si="17"/>
        <v>88.950276243093924</v>
      </c>
      <c r="CQ8" s="25">
        <f t="shared" si="17"/>
        <v>1.6574585635359116</v>
      </c>
      <c r="CR8" s="25">
        <f t="shared" si="17"/>
        <v>0</v>
      </c>
      <c r="CS8" s="25">
        <f t="shared" si="17"/>
        <v>77.348066298342545</v>
      </c>
      <c r="CT8" s="25">
        <f t="shared" si="17"/>
        <v>78.333333333333329</v>
      </c>
      <c r="CW8" s="19" t="s">
        <v>41</v>
      </c>
      <c r="CX8" s="17">
        <f>BW20-CX6</f>
        <v>56.353591160220994</v>
      </c>
      <c r="CY8" s="17">
        <f>BX20-BX12</f>
        <v>4.9723756906077341</v>
      </c>
      <c r="CZ8" s="17"/>
      <c r="DA8" s="17"/>
      <c r="DB8" s="17"/>
      <c r="DC8" s="17"/>
      <c r="DD8" s="17"/>
      <c r="DE8" s="16"/>
      <c r="DF8" s="16">
        <f>CE20-CE14</f>
        <v>0</v>
      </c>
      <c r="DG8" s="16">
        <f>CF20-CF11</f>
        <v>3.3149171270718227</v>
      </c>
      <c r="DH8" s="16">
        <f>CG20-CG16</f>
        <v>0</v>
      </c>
      <c r="DI8" s="16">
        <f>CH20-CH13</f>
        <v>8.9385474860335137</v>
      </c>
      <c r="DJ8" s="16">
        <f>CI20-CI11</f>
        <v>3.3149171270718227</v>
      </c>
      <c r="DK8" s="16">
        <f>CJ20-CJ11</f>
        <v>2.2099447513812152</v>
      </c>
      <c r="DL8" s="16">
        <f>CK20-CK9</f>
        <v>3.3149171270718227</v>
      </c>
      <c r="DM8" s="16">
        <f>CL20-CL12</f>
        <v>2.2099447513812152</v>
      </c>
      <c r="DN8" s="16">
        <f>CM20-CM10</f>
        <v>0</v>
      </c>
      <c r="DO8" s="16">
        <f>CN20-CN11</f>
        <v>0</v>
      </c>
      <c r="DP8" s="16">
        <f>CO20-CO12</f>
        <v>16.02209944751381</v>
      </c>
      <c r="DQ8" s="16">
        <f>CP20-CP10</f>
        <v>1.6574585635359114</v>
      </c>
      <c r="DR8" s="16">
        <f>CQ20-CQ13</f>
        <v>0</v>
      </c>
      <c r="DS8" s="16">
        <f>CR20-CR12</f>
        <v>0</v>
      </c>
      <c r="DT8" s="16">
        <f>CS20-CS12</f>
        <v>0</v>
      </c>
      <c r="DU8" s="16">
        <f>CT20-CT10</f>
        <v>0.55555555555555713</v>
      </c>
      <c r="DV8" s="9"/>
    </row>
    <row r="9" spans="1:126" s="1" customFormat="1" x14ac:dyDescent="0.25">
      <c r="B9" s="1" t="s">
        <v>7</v>
      </c>
      <c r="C9" s="38">
        <v>0</v>
      </c>
      <c r="D9" s="38">
        <v>2</v>
      </c>
      <c r="E9" s="38">
        <v>0</v>
      </c>
      <c r="F9" s="38">
        <v>1</v>
      </c>
      <c r="G9" s="38">
        <v>2</v>
      </c>
      <c r="H9" s="38">
        <v>9</v>
      </c>
      <c r="I9" s="38">
        <v>49</v>
      </c>
      <c r="J9" s="38">
        <v>108</v>
      </c>
      <c r="K9" s="38">
        <v>1</v>
      </c>
      <c r="L9" s="38">
        <v>4</v>
      </c>
      <c r="M9" s="38">
        <v>5</v>
      </c>
      <c r="N9" s="38">
        <v>0</v>
      </c>
      <c r="O9" s="38">
        <v>0</v>
      </c>
      <c r="P9" s="38">
        <v>0</v>
      </c>
      <c r="Q9" s="38">
        <v>0</v>
      </c>
      <c r="R9" s="38">
        <v>0</v>
      </c>
      <c r="S9" s="1">
        <v>181</v>
      </c>
      <c r="V9" s="1">
        <v>0.25</v>
      </c>
      <c r="W9" s="3">
        <f>G5</f>
        <v>15</v>
      </c>
      <c r="X9" s="2">
        <f>G6</f>
        <v>86</v>
      </c>
      <c r="Y9" s="38">
        <f>G7</f>
        <v>0</v>
      </c>
      <c r="Z9" s="38">
        <f>G8</f>
        <v>131</v>
      </c>
      <c r="AA9" s="38">
        <f>G9</f>
        <v>2</v>
      </c>
      <c r="AB9" s="38">
        <f>G10</f>
        <v>0</v>
      </c>
      <c r="AC9" s="38">
        <f>G11</f>
        <v>2</v>
      </c>
      <c r="AD9" s="38">
        <f>G12</f>
        <v>5</v>
      </c>
      <c r="AE9" s="2">
        <f>G13</f>
        <v>46</v>
      </c>
      <c r="AF9" s="2">
        <f>G14</f>
        <v>127</v>
      </c>
      <c r="AG9" s="2">
        <f>G15</f>
        <v>0</v>
      </c>
      <c r="AH9" s="2">
        <f>G16</f>
        <v>4</v>
      </c>
      <c r="AI9" s="4">
        <f>G17</f>
        <v>85</v>
      </c>
      <c r="AJ9" s="4">
        <f>G18</f>
        <v>81</v>
      </c>
      <c r="AK9" s="2">
        <f>G19</f>
        <v>2</v>
      </c>
      <c r="AL9" s="2">
        <f>G20</f>
        <v>43</v>
      </c>
      <c r="AM9" s="4">
        <f>G21</f>
        <v>0</v>
      </c>
      <c r="AN9" s="2">
        <f>G22</f>
        <v>42</v>
      </c>
      <c r="AO9" s="2">
        <f>G23</f>
        <v>62</v>
      </c>
      <c r="AP9" s="2">
        <f>G24</f>
        <v>15</v>
      </c>
      <c r="AQ9" s="2">
        <f>G25</f>
        <v>25</v>
      </c>
      <c r="AR9" s="2">
        <f>G26</f>
        <v>2</v>
      </c>
      <c r="AS9" s="2">
        <f>G27</f>
        <v>0</v>
      </c>
      <c r="AT9" s="2">
        <f>G28</f>
        <v>29</v>
      </c>
      <c r="AV9" s="1">
        <v>0.25</v>
      </c>
      <c r="AW9" s="27">
        <f t="shared" ref="AW9:BT9" si="18">PRODUCT(W9*100*1/W21)</f>
        <v>8.2872928176795586</v>
      </c>
      <c r="AX9" s="25">
        <f t="shared" si="18"/>
        <v>47.513812154696133</v>
      </c>
      <c r="AY9" s="24">
        <f t="shared" si="18"/>
        <v>0</v>
      </c>
      <c r="AZ9" s="24">
        <f t="shared" si="18"/>
        <v>72.375690607734811</v>
      </c>
      <c r="BA9" s="24">
        <f t="shared" si="18"/>
        <v>1.1049723756906078</v>
      </c>
      <c r="BB9" s="24">
        <f t="shared" si="18"/>
        <v>0</v>
      </c>
      <c r="BC9" s="24">
        <f t="shared" si="18"/>
        <v>1.1049723756906078</v>
      </c>
      <c r="BD9" s="24">
        <f t="shared" si="18"/>
        <v>2.7777777777777777</v>
      </c>
      <c r="BE9" s="25">
        <f t="shared" si="18"/>
        <v>25.555555555555557</v>
      </c>
      <c r="BF9" s="25">
        <f t="shared" si="18"/>
        <v>70.165745856353595</v>
      </c>
      <c r="BG9" s="25">
        <f t="shared" si="18"/>
        <v>0</v>
      </c>
      <c r="BH9" s="25">
        <f t="shared" si="18"/>
        <v>2.2346368715083798</v>
      </c>
      <c r="BI9" s="26">
        <f t="shared" si="18"/>
        <v>46.961325966850829</v>
      </c>
      <c r="BJ9" s="26">
        <f t="shared" si="18"/>
        <v>44.751381215469614</v>
      </c>
      <c r="BK9" s="25">
        <f t="shared" si="18"/>
        <v>1.1049723756906078</v>
      </c>
      <c r="BL9" s="25">
        <f t="shared" si="18"/>
        <v>23.756906077348066</v>
      </c>
      <c r="BM9" s="26">
        <f t="shared" si="18"/>
        <v>0</v>
      </c>
      <c r="BN9" s="25">
        <f t="shared" si="18"/>
        <v>23.204419889502763</v>
      </c>
      <c r="BO9" s="25">
        <f t="shared" si="18"/>
        <v>34.254143646408842</v>
      </c>
      <c r="BP9" s="25">
        <f t="shared" si="18"/>
        <v>8.2872928176795586</v>
      </c>
      <c r="BQ9" s="25">
        <f t="shared" si="18"/>
        <v>13.812154696132596</v>
      </c>
      <c r="BR9" s="25">
        <f t="shared" si="18"/>
        <v>1.1049723756906078</v>
      </c>
      <c r="BS9" s="25">
        <f t="shared" si="18"/>
        <v>0</v>
      </c>
      <c r="BT9" s="25">
        <f t="shared" si="18"/>
        <v>16.111111111111111</v>
      </c>
      <c r="BV9" s="1">
        <v>0.25</v>
      </c>
      <c r="BW9" s="27">
        <f t="shared" ref="BW9:CB9" si="19">AW5+AW6+AW7+AW8+AW9</f>
        <v>51.933701657458563</v>
      </c>
      <c r="BX9" s="25">
        <f t="shared" si="19"/>
        <v>78.453038674033152</v>
      </c>
      <c r="BY9" s="24">
        <f t="shared" si="19"/>
        <v>72.375690607734811</v>
      </c>
      <c r="BZ9" s="24">
        <f t="shared" si="19"/>
        <v>72.375690607734811</v>
      </c>
      <c r="CA9" s="24">
        <f t="shared" si="19"/>
        <v>2.7624309392265198</v>
      </c>
      <c r="CB9" s="24">
        <f t="shared" si="19"/>
        <v>2.2099447513812156</v>
      </c>
      <c r="CC9" s="24">
        <f t="shared" ref="CC9:CT9" si="20">BC5+BC6+BC7+BC8+BC9</f>
        <v>98.342541436464089</v>
      </c>
      <c r="CD9" s="24">
        <f t="shared" si="20"/>
        <v>95</v>
      </c>
      <c r="CE9" s="25">
        <f t="shared" si="20"/>
        <v>25.555555555555557</v>
      </c>
      <c r="CF9" s="25">
        <f t="shared" si="20"/>
        <v>91.160220994475139</v>
      </c>
      <c r="CG9" s="25">
        <f t="shared" si="20"/>
        <v>0</v>
      </c>
      <c r="CH9" s="25">
        <f t="shared" si="20"/>
        <v>86.033519553072637</v>
      </c>
      <c r="CI9" s="26">
        <f t="shared" si="20"/>
        <v>53.591160220994475</v>
      </c>
      <c r="CJ9" s="26">
        <f t="shared" si="20"/>
        <v>91.712707182320443</v>
      </c>
      <c r="CK9" s="25">
        <f t="shared" si="20"/>
        <v>96.685082872928177</v>
      </c>
      <c r="CL9" s="25">
        <f t="shared" si="20"/>
        <v>93.370165745856355</v>
      </c>
      <c r="CM9" s="26">
        <f t="shared" si="20"/>
        <v>100</v>
      </c>
      <c r="CN9" s="25">
        <f t="shared" si="20"/>
        <v>25.966850828729282</v>
      </c>
      <c r="CO9" s="25">
        <f t="shared" si="20"/>
        <v>37.569060773480665</v>
      </c>
      <c r="CP9" s="25">
        <f t="shared" si="20"/>
        <v>97.237569060773481</v>
      </c>
      <c r="CQ9" s="25">
        <f t="shared" si="20"/>
        <v>15.469613259668508</v>
      </c>
      <c r="CR9" s="25">
        <f t="shared" si="20"/>
        <v>1.1049723756906078</v>
      </c>
      <c r="CS9" s="25">
        <f t="shared" si="20"/>
        <v>77.348066298342545</v>
      </c>
      <c r="CT9" s="25">
        <f t="shared" si="20"/>
        <v>94.444444444444443</v>
      </c>
      <c r="CW9" s="9"/>
      <c r="CX9" s="9"/>
      <c r="CY9" s="9"/>
      <c r="CZ9" s="9"/>
      <c r="DA9" s="9"/>
      <c r="DB9" s="9"/>
      <c r="DC9" s="9"/>
      <c r="DD9" s="9"/>
      <c r="DE9" s="9"/>
      <c r="DF9" s="9"/>
      <c r="DG9" s="9"/>
      <c r="DH9" s="9"/>
      <c r="DI9" s="9"/>
      <c r="DJ9" s="9"/>
      <c r="DK9" s="9"/>
      <c r="DL9" s="9"/>
      <c r="DM9" s="9"/>
      <c r="DN9" s="9"/>
      <c r="DO9" s="9"/>
      <c r="DP9" s="9"/>
      <c r="DQ9" s="9"/>
      <c r="DR9" s="9"/>
      <c r="DS9" s="9"/>
      <c r="DT9" s="9"/>
      <c r="DU9" s="9"/>
    </row>
    <row r="10" spans="1:126" s="1" customFormat="1" x14ac:dyDescent="0.25">
      <c r="B10" s="1" t="s">
        <v>9</v>
      </c>
      <c r="C10" s="38">
        <v>0</v>
      </c>
      <c r="D10" s="38">
        <v>0</v>
      </c>
      <c r="E10" s="38">
        <v>0</v>
      </c>
      <c r="F10" s="38">
        <v>4</v>
      </c>
      <c r="G10" s="38">
        <v>0</v>
      </c>
      <c r="H10" s="38">
        <v>19</v>
      </c>
      <c r="I10" s="38">
        <v>122</v>
      </c>
      <c r="J10" s="38">
        <v>26</v>
      </c>
      <c r="K10" s="38">
        <v>1</v>
      </c>
      <c r="L10" s="38">
        <v>2</v>
      </c>
      <c r="M10" s="38">
        <v>3</v>
      </c>
      <c r="N10" s="38">
        <v>0</v>
      </c>
      <c r="O10" s="38">
        <v>4</v>
      </c>
      <c r="P10" s="38">
        <v>0</v>
      </c>
      <c r="Q10" s="38">
        <v>0</v>
      </c>
      <c r="R10" s="38">
        <v>0</v>
      </c>
      <c r="S10" s="1">
        <v>181</v>
      </c>
      <c r="V10" s="1">
        <v>0.5</v>
      </c>
      <c r="W10" s="3">
        <f>H5</f>
        <v>16</v>
      </c>
      <c r="X10" s="2">
        <f>H6</f>
        <v>29</v>
      </c>
      <c r="Y10" s="38">
        <f>H7</f>
        <v>32</v>
      </c>
      <c r="Z10" s="38">
        <f>H8</f>
        <v>0</v>
      </c>
      <c r="AA10" s="38">
        <f>H9</f>
        <v>9</v>
      </c>
      <c r="AB10" s="38">
        <f>H10</f>
        <v>19</v>
      </c>
      <c r="AC10" s="38">
        <f>H11</f>
        <v>2</v>
      </c>
      <c r="AD10" s="38">
        <f>H12</f>
        <v>2</v>
      </c>
      <c r="AE10" s="2">
        <f>H13</f>
        <v>0</v>
      </c>
      <c r="AF10" s="2">
        <f>H14</f>
        <v>8</v>
      </c>
      <c r="AG10" s="2">
        <f>H15</f>
        <v>136</v>
      </c>
      <c r="AH10" s="2">
        <f>H16</f>
        <v>5</v>
      </c>
      <c r="AI10" s="4">
        <f>H17</f>
        <v>68</v>
      </c>
      <c r="AJ10" s="4">
        <f>H18</f>
        <v>10</v>
      </c>
      <c r="AK10" s="3">
        <f>H19</f>
        <v>0</v>
      </c>
      <c r="AL10" s="2">
        <f>H20</f>
        <v>4</v>
      </c>
      <c r="AM10" s="4">
        <f>H21</f>
        <v>0</v>
      </c>
      <c r="AN10" s="2">
        <f>H22</f>
        <v>124</v>
      </c>
      <c r="AO10" s="2">
        <f>H23</f>
        <v>74</v>
      </c>
      <c r="AP10" s="4">
        <f>H24</f>
        <v>2</v>
      </c>
      <c r="AQ10" s="2">
        <f>H25</f>
        <v>62</v>
      </c>
      <c r="AR10" s="2">
        <f>H26</f>
        <v>104</v>
      </c>
      <c r="AS10" s="2">
        <f>H27</f>
        <v>38</v>
      </c>
      <c r="AT10" s="2">
        <f>H28</f>
        <v>9</v>
      </c>
      <c r="AV10" s="1">
        <v>0.5</v>
      </c>
      <c r="AW10" s="27">
        <f t="shared" ref="AW10:BT10" si="21">PRODUCT(W10*100*1/W21)</f>
        <v>8.8397790055248624</v>
      </c>
      <c r="AX10" s="25">
        <f t="shared" si="21"/>
        <v>16.022099447513813</v>
      </c>
      <c r="AY10" s="24">
        <f t="shared" si="21"/>
        <v>17.679558011049725</v>
      </c>
      <c r="AZ10" s="24">
        <f t="shared" si="21"/>
        <v>0</v>
      </c>
      <c r="BA10" s="24">
        <f t="shared" si="21"/>
        <v>4.972375690607735</v>
      </c>
      <c r="BB10" s="24">
        <f t="shared" si="21"/>
        <v>10.497237569060774</v>
      </c>
      <c r="BC10" s="24">
        <f t="shared" si="21"/>
        <v>1.1049723756906078</v>
      </c>
      <c r="BD10" s="24">
        <f t="shared" si="21"/>
        <v>1.1111111111111112</v>
      </c>
      <c r="BE10" s="25">
        <f t="shared" si="21"/>
        <v>0</v>
      </c>
      <c r="BF10" s="25">
        <f t="shared" si="21"/>
        <v>4.4198895027624312</v>
      </c>
      <c r="BG10" s="25">
        <f t="shared" si="21"/>
        <v>75.138121546961329</v>
      </c>
      <c r="BH10" s="25">
        <f t="shared" si="21"/>
        <v>2.7932960893854748</v>
      </c>
      <c r="BI10" s="26">
        <f t="shared" si="21"/>
        <v>37.569060773480665</v>
      </c>
      <c r="BJ10" s="26">
        <f t="shared" si="21"/>
        <v>5.5248618784530388</v>
      </c>
      <c r="BK10" s="27">
        <f t="shared" si="21"/>
        <v>0</v>
      </c>
      <c r="BL10" s="25">
        <f t="shared" si="21"/>
        <v>2.2099447513812156</v>
      </c>
      <c r="BM10" s="26">
        <f t="shared" si="21"/>
        <v>0</v>
      </c>
      <c r="BN10" s="25">
        <f t="shared" si="21"/>
        <v>68.508287292817684</v>
      </c>
      <c r="BO10" s="25">
        <f t="shared" si="21"/>
        <v>40.883977900552487</v>
      </c>
      <c r="BP10" s="26">
        <f t="shared" si="21"/>
        <v>1.1049723756906078</v>
      </c>
      <c r="BQ10" s="25">
        <f t="shared" si="21"/>
        <v>34.254143646408842</v>
      </c>
      <c r="BR10" s="25">
        <f t="shared" si="21"/>
        <v>57.458563535911601</v>
      </c>
      <c r="BS10" s="25">
        <f t="shared" si="21"/>
        <v>20.994475138121548</v>
      </c>
      <c r="BT10" s="25">
        <f t="shared" si="21"/>
        <v>5</v>
      </c>
      <c r="BV10" s="1">
        <v>0.5</v>
      </c>
      <c r="BW10" s="27">
        <f t="shared" ref="BW10:CB10" si="22">AW5+AW6+AW7+AW8+AW9+AW10</f>
        <v>60.773480662983424</v>
      </c>
      <c r="BX10" s="25">
        <f t="shared" si="22"/>
        <v>94.475138121546962</v>
      </c>
      <c r="BY10" s="24">
        <f t="shared" si="22"/>
        <v>90.055248618784532</v>
      </c>
      <c r="BZ10" s="24">
        <f t="shared" si="22"/>
        <v>72.375690607734811</v>
      </c>
      <c r="CA10" s="24">
        <f t="shared" si="22"/>
        <v>7.7348066298342548</v>
      </c>
      <c r="CB10" s="24">
        <f t="shared" si="22"/>
        <v>12.707182320441989</v>
      </c>
      <c r="CC10" s="24">
        <f t="shared" ref="CC10:CT10" si="23">BC5+BC6+BC7+BC8+BC9+BC10</f>
        <v>99.447513812154696</v>
      </c>
      <c r="CD10" s="24">
        <f t="shared" si="23"/>
        <v>96.111111111111114</v>
      </c>
      <c r="CE10" s="25">
        <f t="shared" si="23"/>
        <v>25.555555555555557</v>
      </c>
      <c r="CF10" s="25">
        <f t="shared" si="23"/>
        <v>95.58011049723757</v>
      </c>
      <c r="CG10" s="25">
        <f t="shared" si="23"/>
        <v>75.138121546961329</v>
      </c>
      <c r="CH10" s="25">
        <f t="shared" si="23"/>
        <v>88.826815642458115</v>
      </c>
      <c r="CI10" s="26">
        <f t="shared" si="23"/>
        <v>91.160220994475139</v>
      </c>
      <c r="CJ10" s="26">
        <f t="shared" si="23"/>
        <v>97.237569060773481</v>
      </c>
      <c r="CK10" s="27">
        <f t="shared" si="23"/>
        <v>96.685082872928177</v>
      </c>
      <c r="CL10" s="25">
        <f t="shared" si="23"/>
        <v>95.58011049723757</v>
      </c>
      <c r="CM10" s="26">
        <f t="shared" si="23"/>
        <v>100</v>
      </c>
      <c r="CN10" s="25">
        <f t="shared" si="23"/>
        <v>94.475138121546962</v>
      </c>
      <c r="CO10" s="25">
        <f t="shared" si="23"/>
        <v>78.453038674033152</v>
      </c>
      <c r="CP10" s="26">
        <f t="shared" si="23"/>
        <v>98.342541436464089</v>
      </c>
      <c r="CQ10" s="25">
        <f t="shared" si="23"/>
        <v>49.723756906077348</v>
      </c>
      <c r="CR10" s="25">
        <f t="shared" si="23"/>
        <v>58.563535911602209</v>
      </c>
      <c r="CS10" s="25">
        <f t="shared" si="23"/>
        <v>98.342541436464089</v>
      </c>
      <c r="CT10" s="25">
        <f t="shared" si="23"/>
        <v>99.444444444444443</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38">
        <v>0</v>
      </c>
      <c r="D11" s="38">
        <v>0</v>
      </c>
      <c r="E11" s="38">
        <v>176</v>
      </c>
      <c r="F11" s="38">
        <v>0</v>
      </c>
      <c r="G11" s="38">
        <v>2</v>
      </c>
      <c r="H11" s="38">
        <v>2</v>
      </c>
      <c r="I11" s="38">
        <v>0</v>
      </c>
      <c r="J11" s="38">
        <v>0</v>
      </c>
      <c r="K11" s="38">
        <v>0</v>
      </c>
      <c r="L11" s="38">
        <v>0</v>
      </c>
      <c r="M11" s="38">
        <v>0</v>
      </c>
      <c r="N11" s="38">
        <v>1</v>
      </c>
      <c r="O11" s="38">
        <v>0</v>
      </c>
      <c r="P11" s="38">
        <v>0</v>
      </c>
      <c r="Q11" s="38">
        <v>0</v>
      </c>
      <c r="R11" s="38">
        <v>0</v>
      </c>
      <c r="S11" s="1">
        <v>181</v>
      </c>
      <c r="V11" s="1">
        <v>1</v>
      </c>
      <c r="W11" s="3">
        <f>I5</f>
        <v>12</v>
      </c>
      <c r="X11" s="2">
        <f>I6</f>
        <v>1</v>
      </c>
      <c r="Y11" s="38">
        <f>I7</f>
        <v>11</v>
      </c>
      <c r="Z11" s="38">
        <f>I8</f>
        <v>38</v>
      </c>
      <c r="AA11" s="38">
        <f>I9</f>
        <v>49</v>
      </c>
      <c r="AB11" s="38">
        <f>I10</f>
        <v>122</v>
      </c>
      <c r="AC11" s="38">
        <f>I11</f>
        <v>0</v>
      </c>
      <c r="AD11" s="38">
        <f>I12</f>
        <v>3</v>
      </c>
      <c r="AE11" s="2">
        <f>I13</f>
        <v>108</v>
      </c>
      <c r="AF11" s="2">
        <f>I14</f>
        <v>2</v>
      </c>
      <c r="AG11" s="2">
        <f>I15</f>
        <v>0</v>
      </c>
      <c r="AH11" s="2">
        <f>I16</f>
        <v>1</v>
      </c>
      <c r="AI11" s="4">
        <f>I17</f>
        <v>10</v>
      </c>
      <c r="AJ11" s="4">
        <f>I18</f>
        <v>1</v>
      </c>
      <c r="AK11" s="3">
        <f>I19</f>
        <v>3</v>
      </c>
      <c r="AL11" s="2">
        <f>I20</f>
        <v>2</v>
      </c>
      <c r="AM11" s="3">
        <f>I21</f>
        <v>0</v>
      </c>
      <c r="AN11" s="2">
        <f>I22</f>
        <v>10</v>
      </c>
      <c r="AO11" s="2">
        <f>I23</f>
        <v>10</v>
      </c>
      <c r="AP11" s="3">
        <f>I24</f>
        <v>0</v>
      </c>
      <c r="AQ11" s="2">
        <f>I25</f>
        <v>31</v>
      </c>
      <c r="AR11" s="2">
        <f>I26</f>
        <v>74</v>
      </c>
      <c r="AS11" s="2">
        <f>I27</f>
        <v>2</v>
      </c>
      <c r="AT11" s="3">
        <f>I28</f>
        <v>1</v>
      </c>
      <c r="AV11" s="1">
        <v>1</v>
      </c>
      <c r="AW11" s="27">
        <f t="shared" ref="AW11:BT11" si="24">PRODUCT(W11*100*1/W21)</f>
        <v>6.6298342541436464</v>
      </c>
      <c r="AX11" s="25">
        <f t="shared" si="24"/>
        <v>0.5524861878453039</v>
      </c>
      <c r="AY11" s="24">
        <f t="shared" si="24"/>
        <v>6.0773480662983426</v>
      </c>
      <c r="AZ11" s="24">
        <f t="shared" si="24"/>
        <v>20.994475138121548</v>
      </c>
      <c r="BA11" s="24">
        <f t="shared" si="24"/>
        <v>27.071823204419889</v>
      </c>
      <c r="BB11" s="24">
        <f t="shared" si="24"/>
        <v>67.403314917127076</v>
      </c>
      <c r="BC11" s="24">
        <f t="shared" si="24"/>
        <v>0</v>
      </c>
      <c r="BD11" s="24">
        <f t="shared" si="24"/>
        <v>1.6666666666666667</v>
      </c>
      <c r="BE11" s="25">
        <f t="shared" si="24"/>
        <v>60</v>
      </c>
      <c r="BF11" s="25">
        <f t="shared" si="24"/>
        <v>1.1049723756906078</v>
      </c>
      <c r="BG11" s="25">
        <f t="shared" si="24"/>
        <v>0</v>
      </c>
      <c r="BH11" s="25">
        <f t="shared" si="24"/>
        <v>0.55865921787709494</v>
      </c>
      <c r="BI11" s="26">
        <f t="shared" si="24"/>
        <v>5.5248618784530388</v>
      </c>
      <c r="BJ11" s="26">
        <f t="shared" si="24"/>
        <v>0.5524861878453039</v>
      </c>
      <c r="BK11" s="27">
        <f t="shared" si="24"/>
        <v>1.6574585635359116</v>
      </c>
      <c r="BL11" s="25">
        <f t="shared" si="24"/>
        <v>1.1049723756906078</v>
      </c>
      <c r="BM11" s="27">
        <f t="shared" si="24"/>
        <v>0</v>
      </c>
      <c r="BN11" s="25">
        <f t="shared" si="24"/>
        <v>5.5248618784530388</v>
      </c>
      <c r="BO11" s="25">
        <f t="shared" si="24"/>
        <v>5.5248618784530388</v>
      </c>
      <c r="BP11" s="27">
        <f t="shared" si="24"/>
        <v>0</v>
      </c>
      <c r="BQ11" s="25">
        <f t="shared" si="24"/>
        <v>17.127071823204421</v>
      </c>
      <c r="BR11" s="25">
        <f t="shared" si="24"/>
        <v>40.883977900552487</v>
      </c>
      <c r="BS11" s="25">
        <f t="shared" si="24"/>
        <v>1.1049723756906078</v>
      </c>
      <c r="BT11" s="27">
        <f t="shared" si="24"/>
        <v>0.55555555555555558</v>
      </c>
      <c r="BV11" s="1">
        <v>1</v>
      </c>
      <c r="BW11" s="27">
        <f t="shared" ref="BW11:CB11" si="25">AW5+AW6+AW7+AW8+AW9+AW10+AW11</f>
        <v>67.403314917127076</v>
      </c>
      <c r="BX11" s="25">
        <f t="shared" si="25"/>
        <v>95.027624309392266</v>
      </c>
      <c r="BY11" s="24">
        <f t="shared" si="25"/>
        <v>96.132596685082873</v>
      </c>
      <c r="BZ11" s="24">
        <f t="shared" si="25"/>
        <v>93.370165745856355</v>
      </c>
      <c r="CA11" s="24">
        <f t="shared" si="25"/>
        <v>34.806629834254146</v>
      </c>
      <c r="CB11" s="24">
        <f t="shared" si="25"/>
        <v>80.110497237569064</v>
      </c>
      <c r="CC11" s="24">
        <f t="shared" ref="CC11:CT11" si="26">BC5+BC6+BC7+BC8+BC9+BC10+BC11</f>
        <v>99.447513812154696</v>
      </c>
      <c r="CD11" s="24">
        <f t="shared" si="26"/>
        <v>97.777777777777786</v>
      </c>
      <c r="CE11" s="25">
        <f t="shared" si="26"/>
        <v>85.555555555555557</v>
      </c>
      <c r="CF11" s="25">
        <f t="shared" si="26"/>
        <v>96.685082872928177</v>
      </c>
      <c r="CG11" s="25">
        <f t="shared" si="26"/>
        <v>75.138121546961329</v>
      </c>
      <c r="CH11" s="25">
        <f t="shared" si="26"/>
        <v>89.385474860335208</v>
      </c>
      <c r="CI11" s="26">
        <f t="shared" si="26"/>
        <v>96.685082872928177</v>
      </c>
      <c r="CJ11" s="26">
        <f t="shared" si="26"/>
        <v>97.790055248618785</v>
      </c>
      <c r="CK11" s="27">
        <f t="shared" si="26"/>
        <v>98.342541436464089</v>
      </c>
      <c r="CL11" s="25">
        <f t="shared" si="26"/>
        <v>96.685082872928177</v>
      </c>
      <c r="CM11" s="27">
        <f t="shared" si="26"/>
        <v>100</v>
      </c>
      <c r="CN11" s="25">
        <f t="shared" si="26"/>
        <v>100</v>
      </c>
      <c r="CO11" s="25">
        <f t="shared" si="26"/>
        <v>83.97790055248619</v>
      </c>
      <c r="CP11" s="27">
        <f t="shared" si="26"/>
        <v>98.342541436464089</v>
      </c>
      <c r="CQ11" s="25">
        <f t="shared" si="26"/>
        <v>66.850828729281773</v>
      </c>
      <c r="CR11" s="25">
        <f t="shared" si="26"/>
        <v>99.447513812154696</v>
      </c>
      <c r="CS11" s="25">
        <f t="shared" si="26"/>
        <v>99.447513812154696</v>
      </c>
      <c r="CT11" s="27">
        <f t="shared" si="26"/>
        <v>100</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8">
        <v>0</v>
      </c>
      <c r="D12" s="38">
        <v>0</v>
      </c>
      <c r="E12" s="38">
        <v>166</v>
      </c>
      <c r="F12" s="38">
        <v>0</v>
      </c>
      <c r="G12" s="38">
        <v>5</v>
      </c>
      <c r="H12" s="38">
        <v>2</v>
      </c>
      <c r="I12" s="38">
        <v>3</v>
      </c>
      <c r="J12" s="38">
        <v>2</v>
      </c>
      <c r="K12" s="38">
        <v>2</v>
      </c>
      <c r="L12" s="38">
        <v>0</v>
      </c>
      <c r="M12" s="38">
        <v>0</v>
      </c>
      <c r="N12" s="38">
        <v>0</v>
      </c>
      <c r="O12" s="38">
        <v>0</v>
      </c>
      <c r="P12" s="38">
        <v>0</v>
      </c>
      <c r="Q12" s="38">
        <v>0</v>
      </c>
      <c r="R12" s="38">
        <v>0</v>
      </c>
      <c r="S12" s="1">
        <v>180</v>
      </c>
      <c r="V12" s="1">
        <v>2</v>
      </c>
      <c r="W12" s="3">
        <f>J5</f>
        <v>8</v>
      </c>
      <c r="X12" s="2">
        <f>J6</f>
        <v>0</v>
      </c>
      <c r="Y12" s="38">
        <f>J7</f>
        <v>1</v>
      </c>
      <c r="Z12" s="38">
        <f>J8</f>
        <v>4</v>
      </c>
      <c r="AA12" s="38">
        <f>J9</f>
        <v>108</v>
      </c>
      <c r="AB12" s="38">
        <f>J10</f>
        <v>26</v>
      </c>
      <c r="AC12" s="38">
        <f>J11</f>
        <v>0</v>
      </c>
      <c r="AD12" s="38">
        <f>J12</f>
        <v>2</v>
      </c>
      <c r="AE12" s="2">
        <f>J13</f>
        <v>21</v>
      </c>
      <c r="AF12" s="3">
        <f>J14</f>
        <v>2</v>
      </c>
      <c r="AG12" s="2">
        <f>J15</f>
        <v>23</v>
      </c>
      <c r="AH12" s="2">
        <f>J16</f>
        <v>3</v>
      </c>
      <c r="AI12" s="3">
        <f>J17</f>
        <v>1</v>
      </c>
      <c r="AJ12" s="3">
        <f>J18</f>
        <v>0</v>
      </c>
      <c r="AK12" s="3">
        <f>J19</f>
        <v>2</v>
      </c>
      <c r="AL12" s="4">
        <f>J20</f>
        <v>2</v>
      </c>
      <c r="AM12" s="3">
        <f>J21</f>
        <v>0</v>
      </c>
      <c r="AN12" s="3">
        <f>J22</f>
        <v>0</v>
      </c>
      <c r="AO12" s="4">
        <f>J23</f>
        <v>0</v>
      </c>
      <c r="AP12" s="3">
        <f>J24</f>
        <v>0</v>
      </c>
      <c r="AQ12" s="2">
        <f>J25</f>
        <v>58</v>
      </c>
      <c r="AR12" s="2">
        <f>J26</f>
        <v>1</v>
      </c>
      <c r="AS12" s="2">
        <f>J27</f>
        <v>1</v>
      </c>
      <c r="AT12" s="3">
        <f>J28</f>
        <v>0</v>
      </c>
      <c r="AV12" s="1">
        <v>2</v>
      </c>
      <c r="AW12" s="27">
        <f t="shared" ref="AW12:BT12" si="27">PRODUCT(W12*100*1/W21)</f>
        <v>4.4198895027624312</v>
      </c>
      <c r="AX12" s="25">
        <f t="shared" si="27"/>
        <v>0</v>
      </c>
      <c r="AY12" s="24">
        <f t="shared" si="27"/>
        <v>0.5524861878453039</v>
      </c>
      <c r="AZ12" s="24">
        <f t="shared" si="27"/>
        <v>2.2099447513812156</v>
      </c>
      <c r="BA12" s="24">
        <f t="shared" si="27"/>
        <v>59.668508287292816</v>
      </c>
      <c r="BB12" s="24">
        <f t="shared" si="27"/>
        <v>14.3646408839779</v>
      </c>
      <c r="BC12" s="24">
        <f t="shared" si="27"/>
        <v>0</v>
      </c>
      <c r="BD12" s="24">
        <f t="shared" si="27"/>
        <v>1.1111111111111112</v>
      </c>
      <c r="BE12" s="25">
        <f t="shared" si="27"/>
        <v>11.666666666666666</v>
      </c>
      <c r="BF12" s="27">
        <f t="shared" si="27"/>
        <v>1.1049723756906078</v>
      </c>
      <c r="BG12" s="25">
        <f t="shared" si="27"/>
        <v>12.707182320441989</v>
      </c>
      <c r="BH12" s="25">
        <f t="shared" si="27"/>
        <v>1.6759776536312849</v>
      </c>
      <c r="BI12" s="27">
        <f t="shared" si="27"/>
        <v>0.5524861878453039</v>
      </c>
      <c r="BJ12" s="27">
        <f t="shared" si="27"/>
        <v>0</v>
      </c>
      <c r="BK12" s="27">
        <f t="shared" si="27"/>
        <v>1.1049723756906078</v>
      </c>
      <c r="BL12" s="26">
        <f t="shared" si="27"/>
        <v>1.1049723756906078</v>
      </c>
      <c r="BM12" s="27">
        <f t="shared" si="27"/>
        <v>0</v>
      </c>
      <c r="BN12" s="27">
        <f t="shared" si="27"/>
        <v>0</v>
      </c>
      <c r="BO12" s="26">
        <f t="shared" si="27"/>
        <v>0</v>
      </c>
      <c r="BP12" s="27">
        <f t="shared" si="27"/>
        <v>0</v>
      </c>
      <c r="BQ12" s="25">
        <f t="shared" si="27"/>
        <v>32.044198895027627</v>
      </c>
      <c r="BR12" s="25">
        <f t="shared" si="27"/>
        <v>0.5524861878453039</v>
      </c>
      <c r="BS12" s="25">
        <f t="shared" si="27"/>
        <v>0.5524861878453039</v>
      </c>
      <c r="BT12" s="27">
        <f t="shared" si="27"/>
        <v>0</v>
      </c>
      <c r="BV12" s="1">
        <v>2</v>
      </c>
      <c r="BW12" s="27">
        <f t="shared" ref="BW12:CB12" si="28">AW5+AW6+AW7+AW8+AW9+AW10+AW11+AW12</f>
        <v>71.823204419889507</v>
      </c>
      <c r="BX12" s="25">
        <f t="shared" si="28"/>
        <v>95.027624309392266</v>
      </c>
      <c r="BY12" s="24">
        <f t="shared" si="28"/>
        <v>96.685082872928177</v>
      </c>
      <c r="BZ12" s="24">
        <f t="shared" si="28"/>
        <v>95.58011049723757</v>
      </c>
      <c r="CA12" s="24">
        <f t="shared" si="28"/>
        <v>94.475138121546962</v>
      </c>
      <c r="CB12" s="24">
        <f t="shared" si="28"/>
        <v>94.475138121546962</v>
      </c>
      <c r="CC12" s="24">
        <f t="shared" ref="CC12:CT12" si="29">BC5+BC6+BC7+BC8+BC9+BC10+BC11+BC12</f>
        <v>99.447513812154696</v>
      </c>
      <c r="CD12" s="24">
        <f t="shared" si="29"/>
        <v>98.8888888888889</v>
      </c>
      <c r="CE12" s="25">
        <f t="shared" si="29"/>
        <v>97.222222222222229</v>
      </c>
      <c r="CF12" s="27">
        <f t="shared" si="29"/>
        <v>97.790055248618785</v>
      </c>
      <c r="CG12" s="25">
        <f t="shared" si="29"/>
        <v>87.845303867403317</v>
      </c>
      <c r="CH12" s="25">
        <f t="shared" si="29"/>
        <v>91.061452513966486</v>
      </c>
      <c r="CI12" s="27">
        <f t="shared" si="29"/>
        <v>97.237569060773481</v>
      </c>
      <c r="CJ12" s="27">
        <f t="shared" si="29"/>
        <v>97.790055248618785</v>
      </c>
      <c r="CK12" s="27">
        <f t="shared" si="29"/>
        <v>99.447513812154696</v>
      </c>
      <c r="CL12" s="26">
        <f t="shared" si="29"/>
        <v>97.790055248618785</v>
      </c>
      <c r="CM12" s="27">
        <f t="shared" si="29"/>
        <v>100</v>
      </c>
      <c r="CN12" s="27">
        <f t="shared" si="29"/>
        <v>100</v>
      </c>
      <c r="CO12" s="26">
        <f t="shared" si="29"/>
        <v>83.97790055248619</v>
      </c>
      <c r="CP12" s="27">
        <f t="shared" si="29"/>
        <v>98.342541436464089</v>
      </c>
      <c r="CQ12" s="25">
        <f t="shared" si="29"/>
        <v>98.895027624309392</v>
      </c>
      <c r="CR12" s="25">
        <f t="shared" si="29"/>
        <v>100</v>
      </c>
      <c r="CS12" s="25">
        <f t="shared" si="29"/>
        <v>100</v>
      </c>
      <c r="CT12" s="27">
        <f t="shared" si="29"/>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2">
        <v>0</v>
      </c>
      <c r="D13" s="2">
        <v>0</v>
      </c>
      <c r="E13" s="2">
        <v>0</v>
      </c>
      <c r="F13" s="2">
        <v>0</v>
      </c>
      <c r="G13" s="2">
        <v>46</v>
      </c>
      <c r="H13" s="2">
        <v>0</v>
      </c>
      <c r="I13" s="2">
        <v>108</v>
      </c>
      <c r="J13" s="2">
        <v>21</v>
      </c>
      <c r="K13" s="2">
        <v>2</v>
      </c>
      <c r="L13" s="2">
        <v>3</v>
      </c>
      <c r="M13" s="3">
        <v>0</v>
      </c>
      <c r="N13" s="3">
        <v>0</v>
      </c>
      <c r="O13" s="3">
        <v>0</v>
      </c>
      <c r="P13" s="3">
        <v>0</v>
      </c>
      <c r="Q13" s="3">
        <v>0</v>
      </c>
      <c r="R13" s="3">
        <v>0</v>
      </c>
      <c r="S13" s="1">
        <v>180</v>
      </c>
      <c r="V13" s="1">
        <v>4</v>
      </c>
      <c r="W13" s="3">
        <f>K5</f>
        <v>14</v>
      </c>
      <c r="X13" s="3">
        <f>K6</f>
        <v>1</v>
      </c>
      <c r="Y13" s="38">
        <f>K7</f>
        <v>2</v>
      </c>
      <c r="Z13" s="38">
        <f>K8</f>
        <v>1</v>
      </c>
      <c r="AA13" s="38">
        <f>K9</f>
        <v>1</v>
      </c>
      <c r="AB13" s="38">
        <f>K10</f>
        <v>1</v>
      </c>
      <c r="AC13" s="38">
        <f>K11</f>
        <v>0</v>
      </c>
      <c r="AD13" s="38">
        <f>K12</f>
        <v>2</v>
      </c>
      <c r="AE13" s="2">
        <f>K13</f>
        <v>2</v>
      </c>
      <c r="AF13" s="3">
        <f>K14</f>
        <v>2</v>
      </c>
      <c r="AG13" s="2">
        <f>K15</f>
        <v>9</v>
      </c>
      <c r="AH13" s="4">
        <f>K16</f>
        <v>0</v>
      </c>
      <c r="AI13" s="3">
        <f>K17</f>
        <v>2</v>
      </c>
      <c r="AJ13" s="3">
        <f>K18</f>
        <v>1</v>
      </c>
      <c r="AK13" s="3">
        <f>K19</f>
        <v>1</v>
      </c>
      <c r="AL13" s="3">
        <f>K20</f>
        <v>3</v>
      </c>
      <c r="AM13" s="3">
        <f>K21</f>
        <v>0</v>
      </c>
      <c r="AN13" s="3">
        <f>K22</f>
        <v>0</v>
      </c>
      <c r="AO13" s="3">
        <f>K23</f>
        <v>1</v>
      </c>
      <c r="AP13" s="3">
        <f>K24</f>
        <v>0</v>
      </c>
      <c r="AQ13" s="2">
        <f>K25</f>
        <v>2</v>
      </c>
      <c r="AR13" s="3">
        <f>K26</f>
        <v>0</v>
      </c>
      <c r="AS13" s="3">
        <f>K27</f>
        <v>0</v>
      </c>
      <c r="AT13" s="3">
        <f>K28</f>
        <v>0</v>
      </c>
      <c r="AV13" s="1">
        <v>4</v>
      </c>
      <c r="AW13" s="27">
        <f t="shared" ref="AW13:BT13" si="30">PRODUCT(W13*100*1/W21)</f>
        <v>7.7348066298342539</v>
      </c>
      <c r="AX13" s="27">
        <f t="shared" si="30"/>
        <v>0.5524861878453039</v>
      </c>
      <c r="AY13" s="24">
        <f t="shared" si="30"/>
        <v>1.1049723756906078</v>
      </c>
      <c r="AZ13" s="24">
        <f t="shared" si="30"/>
        <v>0.5524861878453039</v>
      </c>
      <c r="BA13" s="24">
        <f t="shared" si="30"/>
        <v>0.5524861878453039</v>
      </c>
      <c r="BB13" s="24">
        <f t="shared" si="30"/>
        <v>0.5524861878453039</v>
      </c>
      <c r="BC13" s="24">
        <f t="shared" si="30"/>
        <v>0</v>
      </c>
      <c r="BD13" s="24">
        <f t="shared" si="30"/>
        <v>1.1111111111111112</v>
      </c>
      <c r="BE13" s="25">
        <f t="shared" si="30"/>
        <v>1.1111111111111112</v>
      </c>
      <c r="BF13" s="27">
        <f t="shared" si="30"/>
        <v>1.1049723756906078</v>
      </c>
      <c r="BG13" s="25">
        <f t="shared" si="30"/>
        <v>4.972375690607735</v>
      </c>
      <c r="BH13" s="26">
        <f t="shared" si="30"/>
        <v>0</v>
      </c>
      <c r="BI13" s="27">
        <f t="shared" si="30"/>
        <v>1.1049723756906078</v>
      </c>
      <c r="BJ13" s="27">
        <f t="shared" si="30"/>
        <v>0.5524861878453039</v>
      </c>
      <c r="BK13" s="27">
        <f t="shared" si="30"/>
        <v>0.5524861878453039</v>
      </c>
      <c r="BL13" s="27">
        <f t="shared" si="30"/>
        <v>1.6574585635359116</v>
      </c>
      <c r="BM13" s="27">
        <f t="shared" si="30"/>
        <v>0</v>
      </c>
      <c r="BN13" s="27">
        <f t="shared" si="30"/>
        <v>0</v>
      </c>
      <c r="BO13" s="27">
        <f t="shared" si="30"/>
        <v>0.5524861878453039</v>
      </c>
      <c r="BP13" s="27">
        <f t="shared" si="30"/>
        <v>0</v>
      </c>
      <c r="BQ13" s="25">
        <f t="shared" si="30"/>
        <v>1.1049723756906078</v>
      </c>
      <c r="BR13" s="27">
        <f t="shared" si="30"/>
        <v>0</v>
      </c>
      <c r="BS13" s="27">
        <f t="shared" si="30"/>
        <v>0</v>
      </c>
      <c r="BT13" s="27">
        <f t="shared" si="30"/>
        <v>0</v>
      </c>
      <c r="BV13" s="1">
        <v>4</v>
      </c>
      <c r="BW13" s="27">
        <f t="shared" ref="BW13:CB13" si="31">AW5+AW6+AW7+AW8+AW9+AW10+AW11+AW12+AW13</f>
        <v>79.55801104972376</v>
      </c>
      <c r="BX13" s="27">
        <f t="shared" si="31"/>
        <v>95.58011049723757</v>
      </c>
      <c r="BY13" s="24">
        <f t="shared" si="31"/>
        <v>97.790055248618785</v>
      </c>
      <c r="BZ13" s="24">
        <f t="shared" si="31"/>
        <v>96.132596685082873</v>
      </c>
      <c r="CA13" s="24">
        <f t="shared" si="31"/>
        <v>95.027624309392266</v>
      </c>
      <c r="CB13" s="24">
        <f t="shared" si="31"/>
        <v>95.027624309392266</v>
      </c>
      <c r="CC13" s="24">
        <f t="shared" ref="CC13:CT13" si="32">BC5+BC6+BC7+BC8+BC9+BC10+BC11+BC12+BC13</f>
        <v>99.447513812154696</v>
      </c>
      <c r="CD13" s="24">
        <f t="shared" si="32"/>
        <v>100.00000000000001</v>
      </c>
      <c r="CE13" s="25">
        <f t="shared" si="32"/>
        <v>98.333333333333343</v>
      </c>
      <c r="CF13" s="27">
        <f t="shared" si="32"/>
        <v>98.895027624309392</v>
      </c>
      <c r="CG13" s="25">
        <f t="shared" si="32"/>
        <v>92.817679558011051</v>
      </c>
      <c r="CH13" s="26">
        <f t="shared" si="32"/>
        <v>91.061452513966486</v>
      </c>
      <c r="CI13" s="27">
        <f t="shared" si="32"/>
        <v>98.342541436464089</v>
      </c>
      <c r="CJ13" s="27">
        <f t="shared" si="32"/>
        <v>98.342541436464089</v>
      </c>
      <c r="CK13" s="27">
        <f t="shared" si="32"/>
        <v>100</v>
      </c>
      <c r="CL13" s="27">
        <f t="shared" si="32"/>
        <v>99.447513812154696</v>
      </c>
      <c r="CM13" s="27">
        <f t="shared" si="32"/>
        <v>100</v>
      </c>
      <c r="CN13" s="27">
        <f t="shared" si="32"/>
        <v>100</v>
      </c>
      <c r="CO13" s="27">
        <f t="shared" si="32"/>
        <v>84.530386740331494</v>
      </c>
      <c r="CP13" s="27">
        <f t="shared" si="32"/>
        <v>98.342541436464089</v>
      </c>
      <c r="CQ13" s="25">
        <f t="shared" si="32"/>
        <v>100</v>
      </c>
      <c r="CR13" s="27">
        <f t="shared" si="32"/>
        <v>100</v>
      </c>
      <c r="CS13" s="27">
        <f t="shared" si="32"/>
        <v>100</v>
      </c>
      <c r="CT13" s="27">
        <f t="shared" si="32"/>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2">
        <v>0</v>
      </c>
      <c r="D14" s="2">
        <v>0</v>
      </c>
      <c r="E14" s="2">
        <v>38</v>
      </c>
      <c r="F14" s="2">
        <v>0</v>
      </c>
      <c r="G14" s="2">
        <v>127</v>
      </c>
      <c r="H14" s="2">
        <v>8</v>
      </c>
      <c r="I14" s="2">
        <v>2</v>
      </c>
      <c r="J14" s="3">
        <v>2</v>
      </c>
      <c r="K14" s="3">
        <v>2</v>
      </c>
      <c r="L14" s="3">
        <v>1</v>
      </c>
      <c r="M14" s="3">
        <v>1</v>
      </c>
      <c r="N14" s="3">
        <v>0</v>
      </c>
      <c r="O14" s="3">
        <v>0</v>
      </c>
      <c r="P14" s="3">
        <v>0</v>
      </c>
      <c r="Q14" s="3">
        <v>0</v>
      </c>
      <c r="R14" s="3">
        <v>0</v>
      </c>
      <c r="S14" s="1">
        <v>181</v>
      </c>
      <c r="V14" s="1">
        <v>8</v>
      </c>
      <c r="W14" s="3">
        <f>L5</f>
        <v>37</v>
      </c>
      <c r="X14" s="3">
        <f>L6</f>
        <v>3</v>
      </c>
      <c r="Y14" s="38">
        <f>L7</f>
        <v>4</v>
      </c>
      <c r="Z14" s="38">
        <f>L8</f>
        <v>5</v>
      </c>
      <c r="AA14" s="38">
        <f>L9</f>
        <v>4</v>
      </c>
      <c r="AB14" s="38">
        <f>L10</f>
        <v>2</v>
      </c>
      <c r="AC14" s="38">
        <f>L11</f>
        <v>0</v>
      </c>
      <c r="AD14" s="38">
        <f>L12</f>
        <v>0</v>
      </c>
      <c r="AE14" s="2">
        <f>L13</f>
        <v>3</v>
      </c>
      <c r="AF14" s="3">
        <f>L14</f>
        <v>1</v>
      </c>
      <c r="AG14" s="2">
        <f>L15</f>
        <v>8</v>
      </c>
      <c r="AH14" s="3">
        <f>L16</f>
        <v>1</v>
      </c>
      <c r="AI14" s="3">
        <f>L17</f>
        <v>3</v>
      </c>
      <c r="AJ14" s="3">
        <f>L18</f>
        <v>3</v>
      </c>
      <c r="AK14" s="3">
        <f>L19</f>
        <v>0</v>
      </c>
      <c r="AL14" s="3">
        <f>L20</f>
        <v>1</v>
      </c>
      <c r="AM14" s="3">
        <f>L21</f>
        <v>0</v>
      </c>
      <c r="AN14" s="3">
        <f>L22</f>
        <v>0</v>
      </c>
      <c r="AO14" s="3">
        <f>L23</f>
        <v>3</v>
      </c>
      <c r="AP14" s="3">
        <f>L24</f>
        <v>3</v>
      </c>
      <c r="AQ14" s="3">
        <f>L25</f>
        <v>0</v>
      </c>
      <c r="AR14" s="3">
        <f>L26</f>
        <v>0</v>
      </c>
      <c r="AS14" s="3">
        <f>L27</f>
        <v>0</v>
      </c>
      <c r="AT14" s="3">
        <f>L28</f>
        <v>0</v>
      </c>
      <c r="AV14" s="1">
        <v>8</v>
      </c>
      <c r="AW14" s="27">
        <f t="shared" ref="AW14:BT14" si="33">PRODUCT(W14*100*1/W21)</f>
        <v>20.441988950276244</v>
      </c>
      <c r="AX14" s="27">
        <f t="shared" si="33"/>
        <v>1.6574585635359116</v>
      </c>
      <c r="AY14" s="24">
        <f t="shared" si="33"/>
        <v>2.2099447513812156</v>
      </c>
      <c r="AZ14" s="24">
        <f t="shared" si="33"/>
        <v>2.7624309392265194</v>
      </c>
      <c r="BA14" s="24">
        <f t="shared" si="33"/>
        <v>2.2099447513812156</v>
      </c>
      <c r="BB14" s="24">
        <f t="shared" si="33"/>
        <v>1.1049723756906078</v>
      </c>
      <c r="BC14" s="24">
        <f t="shared" si="33"/>
        <v>0</v>
      </c>
      <c r="BD14" s="24">
        <f t="shared" si="33"/>
        <v>0</v>
      </c>
      <c r="BE14" s="25">
        <f t="shared" si="33"/>
        <v>1.6666666666666667</v>
      </c>
      <c r="BF14" s="27">
        <f t="shared" si="33"/>
        <v>0.5524861878453039</v>
      </c>
      <c r="BG14" s="25">
        <f t="shared" si="33"/>
        <v>4.4198895027624312</v>
      </c>
      <c r="BH14" s="27">
        <f t="shared" si="33"/>
        <v>0.55865921787709494</v>
      </c>
      <c r="BI14" s="27">
        <f t="shared" si="33"/>
        <v>1.6574585635359116</v>
      </c>
      <c r="BJ14" s="27">
        <f t="shared" si="33"/>
        <v>1.6574585635359116</v>
      </c>
      <c r="BK14" s="27">
        <f t="shared" si="33"/>
        <v>0</v>
      </c>
      <c r="BL14" s="27">
        <f t="shared" si="33"/>
        <v>0.5524861878453039</v>
      </c>
      <c r="BM14" s="27">
        <f t="shared" si="33"/>
        <v>0</v>
      </c>
      <c r="BN14" s="27">
        <f t="shared" si="33"/>
        <v>0</v>
      </c>
      <c r="BO14" s="27">
        <f t="shared" si="33"/>
        <v>1.6574585635359116</v>
      </c>
      <c r="BP14" s="27">
        <f t="shared" si="33"/>
        <v>1.6574585635359116</v>
      </c>
      <c r="BQ14" s="27">
        <f t="shared" si="33"/>
        <v>0</v>
      </c>
      <c r="BR14" s="27">
        <f t="shared" si="33"/>
        <v>0</v>
      </c>
      <c r="BS14" s="27">
        <f t="shared" si="33"/>
        <v>0</v>
      </c>
      <c r="BT14" s="27">
        <f t="shared" si="33"/>
        <v>0</v>
      </c>
      <c r="BV14" s="1">
        <v>8</v>
      </c>
      <c r="BW14" s="27">
        <f t="shared" ref="BW14:CB14" si="34">AW5+AW6+AW7+AW8+AW9+AW10+AW11+AW12+AW13+AW14</f>
        <v>100</v>
      </c>
      <c r="BX14" s="27">
        <f t="shared" si="34"/>
        <v>97.237569060773481</v>
      </c>
      <c r="BY14" s="24">
        <f t="shared" si="34"/>
        <v>100</v>
      </c>
      <c r="BZ14" s="24">
        <f t="shared" si="34"/>
        <v>98.895027624309392</v>
      </c>
      <c r="CA14" s="24">
        <f t="shared" si="34"/>
        <v>97.237569060773481</v>
      </c>
      <c r="CB14" s="24">
        <f t="shared" si="34"/>
        <v>96.132596685082873</v>
      </c>
      <c r="CC14" s="24">
        <f t="shared" ref="CC14:CT14" si="35">BC5+BC6+BC7+BC8+BC9+BC10+BC11+BC12+BC13+BC14</f>
        <v>99.447513812154696</v>
      </c>
      <c r="CD14" s="24">
        <f t="shared" si="35"/>
        <v>100.00000000000001</v>
      </c>
      <c r="CE14" s="25">
        <f t="shared" si="35"/>
        <v>100.00000000000001</v>
      </c>
      <c r="CF14" s="27">
        <f t="shared" si="35"/>
        <v>99.447513812154696</v>
      </c>
      <c r="CG14" s="25">
        <f t="shared" si="35"/>
        <v>97.237569060773481</v>
      </c>
      <c r="CH14" s="27">
        <f t="shared" si="35"/>
        <v>91.620111731843579</v>
      </c>
      <c r="CI14" s="27">
        <f t="shared" si="35"/>
        <v>100</v>
      </c>
      <c r="CJ14" s="27">
        <f t="shared" si="35"/>
        <v>100</v>
      </c>
      <c r="CK14" s="27">
        <f t="shared" si="35"/>
        <v>100</v>
      </c>
      <c r="CL14" s="27">
        <f t="shared" si="35"/>
        <v>100</v>
      </c>
      <c r="CM14" s="27">
        <f t="shared" si="35"/>
        <v>100</v>
      </c>
      <c r="CN14" s="27">
        <f t="shared" si="35"/>
        <v>100</v>
      </c>
      <c r="CO14" s="27">
        <f t="shared" si="35"/>
        <v>86.187845303867405</v>
      </c>
      <c r="CP14" s="27">
        <f t="shared" si="35"/>
        <v>100</v>
      </c>
      <c r="CQ14" s="27">
        <f t="shared" si="35"/>
        <v>100</v>
      </c>
      <c r="CR14" s="27">
        <f t="shared" si="35"/>
        <v>100</v>
      </c>
      <c r="CS14" s="27">
        <f t="shared" si="35"/>
        <v>100</v>
      </c>
      <c r="CT14" s="27">
        <f t="shared" si="35"/>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2">
        <v>0</v>
      </c>
      <c r="D15" s="2">
        <v>0</v>
      </c>
      <c r="E15" s="2">
        <v>0</v>
      </c>
      <c r="F15" s="2">
        <v>0</v>
      </c>
      <c r="G15" s="2">
        <v>0</v>
      </c>
      <c r="H15" s="2">
        <v>136</v>
      </c>
      <c r="I15" s="2">
        <v>0</v>
      </c>
      <c r="J15" s="2">
        <v>23</v>
      </c>
      <c r="K15" s="2">
        <v>9</v>
      </c>
      <c r="L15" s="2">
        <v>8</v>
      </c>
      <c r="M15" s="2">
        <v>3</v>
      </c>
      <c r="N15" s="2">
        <v>2</v>
      </c>
      <c r="O15" s="3">
        <v>0</v>
      </c>
      <c r="P15" s="3">
        <v>0</v>
      </c>
      <c r="Q15" s="3">
        <v>0</v>
      </c>
      <c r="R15" s="3">
        <v>0</v>
      </c>
      <c r="S15" s="1">
        <v>181</v>
      </c>
      <c r="V15" s="1">
        <v>16</v>
      </c>
      <c r="W15" s="3">
        <f>M5</f>
        <v>0</v>
      </c>
      <c r="X15" s="3">
        <f>M6</f>
        <v>5</v>
      </c>
      <c r="Y15" s="38">
        <f>M7</f>
        <v>0</v>
      </c>
      <c r="Z15" s="38">
        <f>M8</f>
        <v>2</v>
      </c>
      <c r="AA15" s="38">
        <f>M9</f>
        <v>5</v>
      </c>
      <c r="AB15" s="38">
        <f>M10</f>
        <v>3</v>
      </c>
      <c r="AC15" s="38">
        <f>M11</f>
        <v>0</v>
      </c>
      <c r="AD15" s="38">
        <f>M12</f>
        <v>0</v>
      </c>
      <c r="AE15" s="3">
        <f>M13</f>
        <v>0</v>
      </c>
      <c r="AF15" s="3">
        <f>M14</f>
        <v>1</v>
      </c>
      <c r="AG15" s="2">
        <f>M15</f>
        <v>3</v>
      </c>
      <c r="AH15" s="3">
        <f>M16</f>
        <v>3</v>
      </c>
      <c r="AI15" s="3">
        <f>M17</f>
        <v>0</v>
      </c>
      <c r="AJ15" s="3">
        <f>M18</f>
        <v>0</v>
      </c>
      <c r="AK15" s="3">
        <f>M19</f>
        <v>0</v>
      </c>
      <c r="AL15" s="3">
        <f>M20</f>
        <v>0</v>
      </c>
      <c r="AM15" s="3">
        <f>M21</f>
        <v>0</v>
      </c>
      <c r="AN15" s="3">
        <f>M22</f>
        <v>0</v>
      </c>
      <c r="AO15" s="3">
        <f>M23</f>
        <v>10</v>
      </c>
      <c r="AP15" s="3">
        <f>M24</f>
        <v>0</v>
      </c>
      <c r="AQ15" s="3">
        <f>M25</f>
        <v>0</v>
      </c>
      <c r="AR15" s="3">
        <f>M26</f>
        <v>0</v>
      </c>
      <c r="AS15" s="3">
        <f>M27</f>
        <v>0</v>
      </c>
      <c r="AT15" s="3">
        <f>M28</f>
        <v>0</v>
      </c>
      <c r="AV15" s="1">
        <v>16</v>
      </c>
      <c r="AW15" s="27">
        <f t="shared" ref="AW15:BT15" si="36">PRODUCT(W15*100*1/W21)</f>
        <v>0</v>
      </c>
      <c r="AX15" s="27">
        <f t="shared" si="36"/>
        <v>2.7624309392265194</v>
      </c>
      <c r="AY15" s="24">
        <f t="shared" si="36"/>
        <v>0</v>
      </c>
      <c r="AZ15" s="24">
        <f t="shared" si="36"/>
        <v>1.1049723756906078</v>
      </c>
      <c r="BA15" s="24">
        <f t="shared" si="36"/>
        <v>2.7624309392265194</v>
      </c>
      <c r="BB15" s="24">
        <f t="shared" si="36"/>
        <v>1.6574585635359116</v>
      </c>
      <c r="BC15" s="24">
        <f t="shared" si="36"/>
        <v>0</v>
      </c>
      <c r="BD15" s="24">
        <f t="shared" si="36"/>
        <v>0</v>
      </c>
      <c r="BE15" s="27">
        <f t="shared" si="36"/>
        <v>0</v>
      </c>
      <c r="BF15" s="27">
        <f t="shared" si="36"/>
        <v>0.5524861878453039</v>
      </c>
      <c r="BG15" s="25">
        <f t="shared" si="36"/>
        <v>1.6574585635359116</v>
      </c>
      <c r="BH15" s="27">
        <f t="shared" si="36"/>
        <v>1.6759776536312849</v>
      </c>
      <c r="BI15" s="27">
        <f t="shared" si="36"/>
        <v>0</v>
      </c>
      <c r="BJ15" s="27">
        <f t="shared" si="36"/>
        <v>0</v>
      </c>
      <c r="BK15" s="27">
        <f t="shared" si="36"/>
        <v>0</v>
      </c>
      <c r="BL15" s="27">
        <f t="shared" si="36"/>
        <v>0</v>
      </c>
      <c r="BM15" s="27">
        <f t="shared" si="36"/>
        <v>0</v>
      </c>
      <c r="BN15" s="27">
        <f t="shared" si="36"/>
        <v>0</v>
      </c>
      <c r="BO15" s="27">
        <f t="shared" si="36"/>
        <v>5.5248618784530388</v>
      </c>
      <c r="BP15" s="27">
        <f t="shared" si="36"/>
        <v>0</v>
      </c>
      <c r="BQ15" s="27">
        <f t="shared" si="36"/>
        <v>0</v>
      </c>
      <c r="BR15" s="27">
        <f t="shared" si="36"/>
        <v>0</v>
      </c>
      <c r="BS15" s="27">
        <f t="shared" si="36"/>
        <v>0</v>
      </c>
      <c r="BT15" s="27">
        <f t="shared" si="36"/>
        <v>0</v>
      </c>
      <c r="BV15" s="1">
        <v>16</v>
      </c>
      <c r="BW15" s="27">
        <f t="shared" ref="BW15:CB15" si="37">AW5+AW6+AW7+AW8+AW9+AW10+AW11+AW12+AW13+AW14+AW15</f>
        <v>100</v>
      </c>
      <c r="BX15" s="27">
        <f t="shared" si="37"/>
        <v>100</v>
      </c>
      <c r="BY15" s="24">
        <f t="shared" si="37"/>
        <v>100</v>
      </c>
      <c r="BZ15" s="24">
        <f t="shared" si="37"/>
        <v>100</v>
      </c>
      <c r="CA15" s="24">
        <f t="shared" si="37"/>
        <v>100</v>
      </c>
      <c r="CB15" s="24">
        <f t="shared" si="37"/>
        <v>97.790055248618785</v>
      </c>
      <c r="CC15" s="24">
        <f t="shared" ref="CC15:CT15" si="38">BC5+BC6+BC7+BC8+BC9+BC10+BC11+BC12+BC13+BC14+BC15</f>
        <v>99.447513812154696</v>
      </c>
      <c r="CD15" s="24">
        <f t="shared" si="38"/>
        <v>100.00000000000001</v>
      </c>
      <c r="CE15" s="27">
        <f t="shared" si="38"/>
        <v>100.00000000000001</v>
      </c>
      <c r="CF15" s="27">
        <f t="shared" si="38"/>
        <v>100</v>
      </c>
      <c r="CG15" s="25">
        <f t="shared" si="38"/>
        <v>98.895027624309392</v>
      </c>
      <c r="CH15" s="27">
        <f t="shared" si="38"/>
        <v>93.296089385474858</v>
      </c>
      <c r="CI15" s="27">
        <f t="shared" si="38"/>
        <v>100</v>
      </c>
      <c r="CJ15" s="27">
        <f t="shared" si="38"/>
        <v>100</v>
      </c>
      <c r="CK15" s="27">
        <f t="shared" si="38"/>
        <v>100</v>
      </c>
      <c r="CL15" s="27">
        <f t="shared" si="38"/>
        <v>100</v>
      </c>
      <c r="CM15" s="27">
        <f t="shared" si="38"/>
        <v>100</v>
      </c>
      <c r="CN15" s="27">
        <f t="shared" si="38"/>
        <v>100</v>
      </c>
      <c r="CO15" s="27">
        <f t="shared" si="38"/>
        <v>91.712707182320443</v>
      </c>
      <c r="CP15" s="27">
        <f t="shared" si="38"/>
        <v>100</v>
      </c>
      <c r="CQ15" s="27">
        <f t="shared" si="38"/>
        <v>100</v>
      </c>
      <c r="CR15" s="27">
        <f t="shared" si="38"/>
        <v>100</v>
      </c>
      <c r="CS15" s="27">
        <f t="shared" si="38"/>
        <v>100</v>
      </c>
      <c r="CT15" s="27">
        <f t="shared" si="38"/>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2">
        <v>0</v>
      </c>
      <c r="D16" s="2">
        <v>0</v>
      </c>
      <c r="E16" s="2">
        <v>150</v>
      </c>
      <c r="F16" s="2">
        <v>0</v>
      </c>
      <c r="G16" s="2">
        <v>4</v>
      </c>
      <c r="H16" s="2">
        <v>5</v>
      </c>
      <c r="I16" s="2">
        <v>1</v>
      </c>
      <c r="J16" s="2">
        <v>3</v>
      </c>
      <c r="K16" s="4">
        <v>0</v>
      </c>
      <c r="L16" s="3">
        <v>1</v>
      </c>
      <c r="M16" s="3">
        <v>3</v>
      </c>
      <c r="N16" s="3">
        <v>12</v>
      </c>
      <c r="O16" s="3">
        <v>0</v>
      </c>
      <c r="P16" s="3">
        <v>0</v>
      </c>
      <c r="Q16" s="3">
        <v>0</v>
      </c>
      <c r="R16" s="3">
        <v>0</v>
      </c>
      <c r="S16" s="1">
        <v>179</v>
      </c>
      <c r="V16" s="1">
        <v>32</v>
      </c>
      <c r="W16" s="3">
        <f>N5</f>
        <v>0</v>
      </c>
      <c r="X16" s="3">
        <f>N6</f>
        <v>0</v>
      </c>
      <c r="Y16" s="38">
        <f>N7</f>
        <v>0</v>
      </c>
      <c r="Z16" s="38">
        <f>N8</f>
        <v>0</v>
      </c>
      <c r="AA16" s="38">
        <f>N9</f>
        <v>0</v>
      </c>
      <c r="AB16" s="38">
        <f>N10</f>
        <v>0</v>
      </c>
      <c r="AC16" s="38">
        <f>N11</f>
        <v>1</v>
      </c>
      <c r="AD16" s="38">
        <f>N12</f>
        <v>0</v>
      </c>
      <c r="AE16" s="3">
        <f>N13</f>
        <v>0</v>
      </c>
      <c r="AF16" s="3">
        <f>N14</f>
        <v>0</v>
      </c>
      <c r="AG16" s="2">
        <f>N15</f>
        <v>2</v>
      </c>
      <c r="AH16" s="3">
        <f>N16</f>
        <v>12</v>
      </c>
      <c r="AI16" s="3">
        <f>N17</f>
        <v>0</v>
      </c>
      <c r="AJ16" s="3">
        <f>N18</f>
        <v>0</v>
      </c>
      <c r="AK16" s="3">
        <f>N19</f>
        <v>0</v>
      </c>
      <c r="AL16" s="3">
        <f>N20</f>
        <v>0</v>
      </c>
      <c r="AM16" s="3">
        <f>N21</f>
        <v>0</v>
      </c>
      <c r="AN16" s="3">
        <f>N22</f>
        <v>0</v>
      </c>
      <c r="AO16" s="3">
        <f>N23</f>
        <v>15</v>
      </c>
      <c r="AP16" s="3">
        <f>N24</f>
        <v>0</v>
      </c>
      <c r="AQ16" s="3">
        <f>N25</f>
        <v>0</v>
      </c>
      <c r="AR16" s="3">
        <f>N26</f>
        <v>0</v>
      </c>
      <c r="AS16" s="3">
        <f>N27</f>
        <v>0</v>
      </c>
      <c r="AT16" s="3">
        <f>N28</f>
        <v>0</v>
      </c>
      <c r="AV16" s="1">
        <v>32</v>
      </c>
      <c r="AW16" s="27">
        <f t="shared" ref="AW16:BT16" si="39">PRODUCT(W16*100*1/W21)</f>
        <v>0</v>
      </c>
      <c r="AX16" s="27">
        <f t="shared" si="39"/>
        <v>0</v>
      </c>
      <c r="AY16" s="24">
        <f t="shared" si="39"/>
        <v>0</v>
      </c>
      <c r="AZ16" s="24">
        <f t="shared" si="39"/>
        <v>0</v>
      </c>
      <c r="BA16" s="24">
        <f t="shared" si="39"/>
        <v>0</v>
      </c>
      <c r="BB16" s="24">
        <f t="shared" si="39"/>
        <v>0</v>
      </c>
      <c r="BC16" s="24">
        <f t="shared" si="39"/>
        <v>0.5524861878453039</v>
      </c>
      <c r="BD16" s="24">
        <f t="shared" si="39"/>
        <v>0</v>
      </c>
      <c r="BE16" s="27">
        <f t="shared" si="39"/>
        <v>0</v>
      </c>
      <c r="BF16" s="27">
        <f t="shared" si="39"/>
        <v>0</v>
      </c>
      <c r="BG16" s="25">
        <f t="shared" si="39"/>
        <v>1.1049723756906078</v>
      </c>
      <c r="BH16" s="27">
        <f t="shared" si="39"/>
        <v>6.7039106145251397</v>
      </c>
      <c r="BI16" s="27">
        <f t="shared" si="39"/>
        <v>0</v>
      </c>
      <c r="BJ16" s="27">
        <f t="shared" si="39"/>
        <v>0</v>
      </c>
      <c r="BK16" s="27">
        <f t="shared" si="39"/>
        <v>0</v>
      </c>
      <c r="BL16" s="27">
        <f t="shared" si="39"/>
        <v>0</v>
      </c>
      <c r="BM16" s="27">
        <f t="shared" si="39"/>
        <v>0</v>
      </c>
      <c r="BN16" s="27">
        <f t="shared" si="39"/>
        <v>0</v>
      </c>
      <c r="BO16" s="27">
        <f t="shared" si="39"/>
        <v>8.2872928176795586</v>
      </c>
      <c r="BP16" s="27">
        <f t="shared" si="39"/>
        <v>0</v>
      </c>
      <c r="BQ16" s="27">
        <f t="shared" si="39"/>
        <v>0</v>
      </c>
      <c r="BR16" s="27">
        <f t="shared" si="39"/>
        <v>0</v>
      </c>
      <c r="BS16" s="27">
        <f t="shared" si="39"/>
        <v>0</v>
      </c>
      <c r="BT16" s="27">
        <f t="shared" si="39"/>
        <v>0</v>
      </c>
      <c r="BV16" s="1">
        <v>32</v>
      </c>
      <c r="BW16" s="27">
        <f t="shared" ref="BW16:CB16" si="40">AW5+AW6+AW7+AW8+AW9+AW10+AW11+AW12+AW13+AW14+AW15+AW16</f>
        <v>100</v>
      </c>
      <c r="BX16" s="27">
        <f t="shared" si="40"/>
        <v>100</v>
      </c>
      <c r="BY16" s="24">
        <f t="shared" si="40"/>
        <v>100</v>
      </c>
      <c r="BZ16" s="24">
        <f t="shared" si="40"/>
        <v>100</v>
      </c>
      <c r="CA16" s="24">
        <f t="shared" si="40"/>
        <v>100</v>
      </c>
      <c r="CB16" s="24">
        <f t="shared" si="40"/>
        <v>97.790055248618785</v>
      </c>
      <c r="CC16" s="24">
        <f t="shared" ref="CC16:CT16" si="41">BC5+BC6+BC7+BC8+BC9+BC10+BC11+BC12+BC13+BC14+BC15+BC16</f>
        <v>100</v>
      </c>
      <c r="CD16" s="24">
        <f t="shared" si="41"/>
        <v>100.00000000000001</v>
      </c>
      <c r="CE16" s="27">
        <f t="shared" si="41"/>
        <v>100.00000000000001</v>
      </c>
      <c r="CF16" s="27">
        <f t="shared" si="41"/>
        <v>100</v>
      </c>
      <c r="CG16" s="25">
        <f t="shared" si="41"/>
        <v>100</v>
      </c>
      <c r="CH16" s="27">
        <f t="shared" si="41"/>
        <v>100</v>
      </c>
      <c r="CI16" s="27">
        <f t="shared" si="41"/>
        <v>100</v>
      </c>
      <c r="CJ16" s="27">
        <f t="shared" si="41"/>
        <v>100</v>
      </c>
      <c r="CK16" s="27">
        <f t="shared" si="41"/>
        <v>100</v>
      </c>
      <c r="CL16" s="27">
        <f t="shared" si="41"/>
        <v>100</v>
      </c>
      <c r="CM16" s="27">
        <f t="shared" si="41"/>
        <v>100</v>
      </c>
      <c r="CN16" s="27">
        <f t="shared" si="41"/>
        <v>100</v>
      </c>
      <c r="CO16" s="27">
        <f t="shared" si="41"/>
        <v>100</v>
      </c>
      <c r="CP16" s="27">
        <f t="shared" si="41"/>
        <v>100</v>
      </c>
      <c r="CQ16" s="27">
        <f t="shared" si="41"/>
        <v>100</v>
      </c>
      <c r="CR16" s="27">
        <f t="shared" si="41"/>
        <v>100</v>
      </c>
      <c r="CS16" s="27">
        <f t="shared" si="41"/>
        <v>100</v>
      </c>
      <c r="CT16" s="27">
        <f t="shared" si="4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s="1" customFormat="1" x14ac:dyDescent="0.25">
      <c r="B17" s="1" t="s">
        <v>18</v>
      </c>
      <c r="C17" s="4">
        <v>0</v>
      </c>
      <c r="D17" s="4">
        <v>2</v>
      </c>
      <c r="E17" s="4">
        <v>1</v>
      </c>
      <c r="F17" s="4">
        <v>9</v>
      </c>
      <c r="G17" s="4">
        <v>85</v>
      </c>
      <c r="H17" s="4">
        <v>68</v>
      </c>
      <c r="I17" s="4">
        <v>10</v>
      </c>
      <c r="J17" s="3">
        <v>1</v>
      </c>
      <c r="K17" s="3">
        <v>2</v>
      </c>
      <c r="L17" s="3">
        <v>3</v>
      </c>
      <c r="M17" s="3">
        <v>0</v>
      </c>
      <c r="N17" s="3">
        <v>0</v>
      </c>
      <c r="O17" s="3">
        <v>0</v>
      </c>
      <c r="P17" s="3">
        <v>0</v>
      </c>
      <c r="Q17" s="3">
        <v>0</v>
      </c>
      <c r="R17" s="3">
        <v>0</v>
      </c>
      <c r="S17" s="1">
        <v>181</v>
      </c>
      <c r="V17" s="1">
        <v>64</v>
      </c>
      <c r="W17" s="3">
        <f>O5</f>
        <v>0</v>
      </c>
      <c r="X17" s="3">
        <f>O6</f>
        <v>0</v>
      </c>
      <c r="Y17" s="38">
        <f>O7</f>
        <v>0</v>
      </c>
      <c r="Z17" s="38">
        <f>O8</f>
        <v>0</v>
      </c>
      <c r="AA17" s="38">
        <f>O9</f>
        <v>0</v>
      </c>
      <c r="AB17" s="38">
        <f>O10</f>
        <v>4</v>
      </c>
      <c r="AC17" s="38">
        <f>O11</f>
        <v>0</v>
      </c>
      <c r="AD17" s="38">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1">
        <v>64</v>
      </c>
      <c r="AW17" s="27">
        <f t="shared" ref="AW17:BT17" si="42">PRODUCT(W17*100*1/W21)</f>
        <v>0</v>
      </c>
      <c r="AX17" s="27">
        <f t="shared" si="42"/>
        <v>0</v>
      </c>
      <c r="AY17" s="24">
        <f t="shared" si="42"/>
        <v>0</v>
      </c>
      <c r="AZ17" s="24">
        <f t="shared" si="42"/>
        <v>0</v>
      </c>
      <c r="BA17" s="24">
        <f t="shared" si="42"/>
        <v>0</v>
      </c>
      <c r="BB17" s="24">
        <f t="shared" si="42"/>
        <v>2.2099447513812156</v>
      </c>
      <c r="BC17" s="24">
        <f t="shared" si="42"/>
        <v>0</v>
      </c>
      <c r="BD17" s="24">
        <f t="shared" si="42"/>
        <v>0</v>
      </c>
      <c r="BE17" s="27">
        <f t="shared" si="42"/>
        <v>0</v>
      </c>
      <c r="BF17" s="27">
        <f t="shared" si="42"/>
        <v>0</v>
      </c>
      <c r="BG17" s="27">
        <f t="shared" si="42"/>
        <v>0</v>
      </c>
      <c r="BH17" s="27">
        <f t="shared" si="42"/>
        <v>0</v>
      </c>
      <c r="BI17" s="27">
        <f t="shared" si="42"/>
        <v>0</v>
      </c>
      <c r="BJ17" s="27">
        <f t="shared" si="42"/>
        <v>0</v>
      </c>
      <c r="BK17" s="27">
        <f t="shared" si="42"/>
        <v>0</v>
      </c>
      <c r="BL17" s="27">
        <f t="shared" si="42"/>
        <v>0</v>
      </c>
      <c r="BM17" s="27">
        <f t="shared" si="42"/>
        <v>0</v>
      </c>
      <c r="BN17" s="27">
        <f t="shared" si="42"/>
        <v>0</v>
      </c>
      <c r="BO17" s="27">
        <f t="shared" si="42"/>
        <v>0</v>
      </c>
      <c r="BP17" s="27">
        <f t="shared" si="42"/>
        <v>0</v>
      </c>
      <c r="BQ17" s="27">
        <f t="shared" si="42"/>
        <v>0</v>
      </c>
      <c r="BR17" s="27">
        <f t="shared" si="42"/>
        <v>0</v>
      </c>
      <c r="BS17" s="27">
        <f t="shared" si="42"/>
        <v>0</v>
      </c>
      <c r="BT17" s="27">
        <f t="shared" si="42"/>
        <v>0</v>
      </c>
      <c r="BV17" s="1">
        <v>64</v>
      </c>
      <c r="BW17" s="27">
        <f t="shared" ref="BW17:CB17" si="43">AW5+AW6+AW7+AW8+AW9+AW10+AW11+AW12+AW13+AW14+AW15+AW16+AW17</f>
        <v>100</v>
      </c>
      <c r="BX17" s="27">
        <f t="shared" si="43"/>
        <v>100</v>
      </c>
      <c r="BY17" s="24">
        <f t="shared" si="43"/>
        <v>100</v>
      </c>
      <c r="BZ17" s="24">
        <f t="shared" si="43"/>
        <v>100</v>
      </c>
      <c r="CA17" s="24">
        <f t="shared" si="43"/>
        <v>100</v>
      </c>
      <c r="CB17" s="24">
        <f t="shared" si="43"/>
        <v>100</v>
      </c>
      <c r="CC17" s="24">
        <f t="shared" ref="CC17:CT17" si="44">BC5+BC6+BC7+BC8+BC9+BC10+BC11+BC12+BC13+BC14+BC15+BC16+BC17</f>
        <v>100</v>
      </c>
      <c r="CD17" s="24">
        <f t="shared" si="44"/>
        <v>100.00000000000001</v>
      </c>
      <c r="CE17" s="27">
        <f t="shared" si="44"/>
        <v>100.00000000000001</v>
      </c>
      <c r="CF17" s="27">
        <f t="shared" si="44"/>
        <v>100</v>
      </c>
      <c r="CG17" s="27">
        <f t="shared" si="44"/>
        <v>100</v>
      </c>
      <c r="CH17" s="27">
        <f t="shared" si="44"/>
        <v>100</v>
      </c>
      <c r="CI17" s="27">
        <f t="shared" si="44"/>
        <v>100</v>
      </c>
      <c r="CJ17" s="27">
        <f t="shared" si="44"/>
        <v>100</v>
      </c>
      <c r="CK17" s="27">
        <f t="shared" si="44"/>
        <v>100</v>
      </c>
      <c r="CL17" s="27">
        <f t="shared" si="44"/>
        <v>100</v>
      </c>
      <c r="CM17" s="27">
        <f t="shared" si="44"/>
        <v>100</v>
      </c>
      <c r="CN17" s="27">
        <f t="shared" si="44"/>
        <v>100</v>
      </c>
      <c r="CO17" s="27">
        <f t="shared" si="44"/>
        <v>100</v>
      </c>
      <c r="CP17" s="27">
        <f t="shared" si="44"/>
        <v>100</v>
      </c>
      <c r="CQ17" s="27">
        <f t="shared" si="44"/>
        <v>100</v>
      </c>
      <c r="CR17" s="27">
        <f t="shared" si="44"/>
        <v>100</v>
      </c>
      <c r="CS17" s="27">
        <f t="shared" si="44"/>
        <v>100</v>
      </c>
      <c r="CT17" s="27">
        <f t="shared" si="44"/>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s="1" customFormat="1" x14ac:dyDescent="0.25">
      <c r="B18" s="1" t="s">
        <v>19</v>
      </c>
      <c r="C18" s="4">
        <v>0</v>
      </c>
      <c r="D18" s="4">
        <v>8</v>
      </c>
      <c r="E18" s="4">
        <v>0</v>
      </c>
      <c r="F18" s="4">
        <v>77</v>
      </c>
      <c r="G18" s="4">
        <v>81</v>
      </c>
      <c r="H18" s="4">
        <v>10</v>
      </c>
      <c r="I18" s="4">
        <v>1</v>
      </c>
      <c r="J18" s="3">
        <v>0</v>
      </c>
      <c r="K18" s="3">
        <v>1</v>
      </c>
      <c r="L18" s="3">
        <v>3</v>
      </c>
      <c r="M18" s="3">
        <v>0</v>
      </c>
      <c r="N18" s="3">
        <v>0</v>
      </c>
      <c r="O18" s="3">
        <v>0</v>
      </c>
      <c r="P18" s="3">
        <v>0</v>
      </c>
      <c r="Q18" s="3">
        <v>0</v>
      </c>
      <c r="R18" s="3">
        <v>0</v>
      </c>
      <c r="S18" s="1">
        <v>181</v>
      </c>
      <c r="V18" s="1">
        <v>128</v>
      </c>
      <c r="W18" s="3">
        <f>P5</f>
        <v>0</v>
      </c>
      <c r="X18" s="3">
        <f>P6</f>
        <v>0</v>
      </c>
      <c r="Y18" s="38">
        <f>P7</f>
        <v>0</v>
      </c>
      <c r="Z18" s="38">
        <f>P8</f>
        <v>0</v>
      </c>
      <c r="AA18" s="38">
        <f>P9</f>
        <v>0</v>
      </c>
      <c r="AB18" s="38">
        <f>P10</f>
        <v>0</v>
      </c>
      <c r="AC18" s="38">
        <f>P11</f>
        <v>0</v>
      </c>
      <c r="AD18" s="38">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1">
        <v>128</v>
      </c>
      <c r="AW18" s="27">
        <f t="shared" ref="AW18:BT18" si="45">PRODUCT(W18*100*1/W21)</f>
        <v>0</v>
      </c>
      <c r="AX18" s="27">
        <f t="shared" si="45"/>
        <v>0</v>
      </c>
      <c r="AY18" s="24">
        <f t="shared" si="45"/>
        <v>0</v>
      </c>
      <c r="AZ18" s="24">
        <f t="shared" si="45"/>
        <v>0</v>
      </c>
      <c r="BA18" s="24">
        <f t="shared" si="45"/>
        <v>0</v>
      </c>
      <c r="BB18" s="24">
        <f t="shared" si="45"/>
        <v>0</v>
      </c>
      <c r="BC18" s="24">
        <f t="shared" si="45"/>
        <v>0</v>
      </c>
      <c r="BD18" s="24">
        <f t="shared" si="45"/>
        <v>0</v>
      </c>
      <c r="BE18" s="27">
        <f t="shared" si="45"/>
        <v>0</v>
      </c>
      <c r="BF18" s="27">
        <f t="shared" si="45"/>
        <v>0</v>
      </c>
      <c r="BG18" s="27">
        <f t="shared" si="45"/>
        <v>0</v>
      </c>
      <c r="BH18" s="27">
        <f t="shared" si="45"/>
        <v>0</v>
      </c>
      <c r="BI18" s="27">
        <f t="shared" si="45"/>
        <v>0</v>
      </c>
      <c r="BJ18" s="27">
        <f t="shared" si="45"/>
        <v>0</v>
      </c>
      <c r="BK18" s="27">
        <f t="shared" si="45"/>
        <v>0</v>
      </c>
      <c r="BL18" s="27">
        <f t="shared" si="45"/>
        <v>0</v>
      </c>
      <c r="BM18" s="27">
        <f t="shared" si="45"/>
        <v>0</v>
      </c>
      <c r="BN18" s="27">
        <f t="shared" si="45"/>
        <v>0</v>
      </c>
      <c r="BO18" s="27">
        <f t="shared" si="45"/>
        <v>0</v>
      </c>
      <c r="BP18" s="27">
        <f t="shared" si="45"/>
        <v>0</v>
      </c>
      <c r="BQ18" s="27">
        <f t="shared" si="45"/>
        <v>0</v>
      </c>
      <c r="BR18" s="27">
        <f t="shared" si="45"/>
        <v>0</v>
      </c>
      <c r="BS18" s="27">
        <f t="shared" si="45"/>
        <v>0</v>
      </c>
      <c r="BT18" s="27">
        <f t="shared" si="45"/>
        <v>0</v>
      </c>
      <c r="BV18" s="1">
        <v>128</v>
      </c>
      <c r="BW18" s="27">
        <f t="shared" ref="BW18:CB18" si="46">AW5+AW6+AW7+AW8+AW9+AW10+AW11+AW12+AW13+AW14+AW15+AW16+AW17+AW18</f>
        <v>100</v>
      </c>
      <c r="BX18" s="27">
        <f t="shared" si="46"/>
        <v>100</v>
      </c>
      <c r="BY18" s="24">
        <f t="shared" si="46"/>
        <v>100</v>
      </c>
      <c r="BZ18" s="24">
        <f t="shared" si="46"/>
        <v>100</v>
      </c>
      <c r="CA18" s="24">
        <f t="shared" si="46"/>
        <v>100</v>
      </c>
      <c r="CB18" s="24">
        <f t="shared" si="46"/>
        <v>100</v>
      </c>
      <c r="CC18" s="24">
        <f t="shared" ref="CC18:CT18" si="47">BC5+BC6+BC7+BC8+BC9+BC10+BC11+BC12+BC13+BC14+BC15+BC16+BC17+BC18</f>
        <v>100</v>
      </c>
      <c r="CD18" s="24">
        <f t="shared" si="47"/>
        <v>100.00000000000001</v>
      </c>
      <c r="CE18" s="27">
        <f t="shared" si="47"/>
        <v>100.00000000000001</v>
      </c>
      <c r="CF18" s="27">
        <f t="shared" si="47"/>
        <v>100</v>
      </c>
      <c r="CG18" s="27">
        <f t="shared" si="47"/>
        <v>100</v>
      </c>
      <c r="CH18" s="27">
        <f t="shared" si="47"/>
        <v>100</v>
      </c>
      <c r="CI18" s="27">
        <f t="shared" si="47"/>
        <v>100</v>
      </c>
      <c r="CJ18" s="27">
        <f t="shared" si="47"/>
        <v>100</v>
      </c>
      <c r="CK18" s="27">
        <f t="shared" si="47"/>
        <v>100</v>
      </c>
      <c r="CL18" s="27">
        <f t="shared" si="47"/>
        <v>100</v>
      </c>
      <c r="CM18" s="27">
        <f t="shared" si="47"/>
        <v>100</v>
      </c>
      <c r="CN18" s="27">
        <f t="shared" si="47"/>
        <v>100</v>
      </c>
      <c r="CO18" s="27">
        <f t="shared" si="47"/>
        <v>100</v>
      </c>
      <c r="CP18" s="27">
        <f t="shared" si="47"/>
        <v>100</v>
      </c>
      <c r="CQ18" s="27">
        <f t="shared" si="47"/>
        <v>100</v>
      </c>
      <c r="CR18" s="27">
        <f t="shared" si="47"/>
        <v>100</v>
      </c>
      <c r="CS18" s="27">
        <f t="shared" si="47"/>
        <v>100</v>
      </c>
      <c r="CT18" s="27">
        <f t="shared" si="47"/>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s="1" customFormat="1" x14ac:dyDescent="0.25">
      <c r="B19" s="1" t="s">
        <v>20</v>
      </c>
      <c r="C19" s="2">
        <v>0</v>
      </c>
      <c r="D19" s="2">
        <v>12</v>
      </c>
      <c r="E19" s="2">
        <v>91</v>
      </c>
      <c r="F19" s="2">
        <v>70</v>
      </c>
      <c r="G19" s="2">
        <v>2</v>
      </c>
      <c r="H19" s="3">
        <v>0</v>
      </c>
      <c r="I19" s="3">
        <v>3</v>
      </c>
      <c r="J19" s="3">
        <v>2</v>
      </c>
      <c r="K19" s="3">
        <v>1</v>
      </c>
      <c r="L19" s="3">
        <v>0</v>
      </c>
      <c r="M19" s="3">
        <v>0</v>
      </c>
      <c r="N19" s="3">
        <v>0</v>
      </c>
      <c r="O19" s="3">
        <v>0</v>
      </c>
      <c r="P19" s="3">
        <v>0</v>
      </c>
      <c r="Q19" s="3">
        <v>0</v>
      </c>
      <c r="R19" s="3">
        <v>0</v>
      </c>
      <c r="S19" s="1">
        <v>181</v>
      </c>
      <c r="V19" s="1">
        <v>256</v>
      </c>
      <c r="W19" s="3">
        <f>Q5</f>
        <v>0</v>
      </c>
      <c r="X19" s="3">
        <f>Q6</f>
        <v>0</v>
      </c>
      <c r="Y19" s="38">
        <f>Q7</f>
        <v>0</v>
      </c>
      <c r="Z19" s="38">
        <f>Q8</f>
        <v>0</v>
      </c>
      <c r="AA19" s="38">
        <f>Q9</f>
        <v>0</v>
      </c>
      <c r="AB19" s="38">
        <f>Q10</f>
        <v>0</v>
      </c>
      <c r="AC19" s="38">
        <f>Q11</f>
        <v>0</v>
      </c>
      <c r="AD19" s="38">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1">
        <v>256</v>
      </c>
      <c r="AW19" s="27">
        <f t="shared" ref="AW19:BT19" si="48">PRODUCT(W19*100*1/W21)</f>
        <v>0</v>
      </c>
      <c r="AX19" s="27">
        <f t="shared" si="48"/>
        <v>0</v>
      </c>
      <c r="AY19" s="24">
        <f t="shared" si="48"/>
        <v>0</v>
      </c>
      <c r="AZ19" s="24">
        <f t="shared" si="48"/>
        <v>0</v>
      </c>
      <c r="BA19" s="24">
        <f t="shared" si="48"/>
        <v>0</v>
      </c>
      <c r="BB19" s="24">
        <f t="shared" si="48"/>
        <v>0</v>
      </c>
      <c r="BC19" s="24">
        <f t="shared" si="48"/>
        <v>0</v>
      </c>
      <c r="BD19" s="24">
        <f t="shared" si="48"/>
        <v>0</v>
      </c>
      <c r="BE19" s="27">
        <f t="shared" si="48"/>
        <v>0</v>
      </c>
      <c r="BF19" s="27">
        <f t="shared" si="48"/>
        <v>0</v>
      </c>
      <c r="BG19" s="27">
        <f t="shared" si="48"/>
        <v>0</v>
      </c>
      <c r="BH19" s="27">
        <f t="shared" si="48"/>
        <v>0</v>
      </c>
      <c r="BI19" s="27">
        <f t="shared" si="48"/>
        <v>0</v>
      </c>
      <c r="BJ19" s="27">
        <f t="shared" si="48"/>
        <v>0</v>
      </c>
      <c r="BK19" s="27">
        <f t="shared" si="48"/>
        <v>0</v>
      </c>
      <c r="BL19" s="27">
        <f t="shared" si="48"/>
        <v>0</v>
      </c>
      <c r="BM19" s="27">
        <f t="shared" si="48"/>
        <v>0</v>
      </c>
      <c r="BN19" s="27">
        <f t="shared" si="48"/>
        <v>0</v>
      </c>
      <c r="BO19" s="27">
        <f t="shared" si="48"/>
        <v>0</v>
      </c>
      <c r="BP19" s="27">
        <f t="shared" si="48"/>
        <v>0</v>
      </c>
      <c r="BQ19" s="27">
        <f t="shared" si="48"/>
        <v>0</v>
      </c>
      <c r="BR19" s="27">
        <f t="shared" si="48"/>
        <v>0</v>
      </c>
      <c r="BS19" s="27">
        <f t="shared" si="48"/>
        <v>0</v>
      </c>
      <c r="BT19" s="27">
        <f t="shared" si="48"/>
        <v>0</v>
      </c>
      <c r="BV19" s="1">
        <v>256</v>
      </c>
      <c r="BW19" s="27">
        <f t="shared" ref="BW19:CS19" si="49">AW5+AW6+AW7+AW8+AW9+AW10+AW11+AW12+AW13+AW14+AW15+AW16+AW17+AW18+AW19</f>
        <v>100</v>
      </c>
      <c r="BX19" s="27">
        <f t="shared" si="49"/>
        <v>100</v>
      </c>
      <c r="BY19" s="24">
        <f t="shared" si="49"/>
        <v>100</v>
      </c>
      <c r="BZ19" s="24">
        <f t="shared" si="49"/>
        <v>100</v>
      </c>
      <c r="CA19" s="24">
        <f t="shared" si="49"/>
        <v>100</v>
      </c>
      <c r="CB19" s="24">
        <f t="shared" si="49"/>
        <v>100</v>
      </c>
      <c r="CC19" s="24">
        <f t="shared" si="49"/>
        <v>100</v>
      </c>
      <c r="CD19" s="24">
        <f t="shared" si="49"/>
        <v>100.00000000000001</v>
      </c>
      <c r="CE19" s="27">
        <f t="shared" si="49"/>
        <v>100.00000000000001</v>
      </c>
      <c r="CF19" s="27">
        <f t="shared" si="49"/>
        <v>100</v>
      </c>
      <c r="CG19" s="27">
        <f t="shared" si="49"/>
        <v>100</v>
      </c>
      <c r="CH19" s="27">
        <f t="shared" si="49"/>
        <v>100</v>
      </c>
      <c r="CI19" s="27">
        <f t="shared" si="49"/>
        <v>100</v>
      </c>
      <c r="CJ19" s="27">
        <f t="shared" si="49"/>
        <v>100</v>
      </c>
      <c r="CK19" s="27">
        <f t="shared" si="49"/>
        <v>100</v>
      </c>
      <c r="CL19" s="27">
        <f t="shared" si="49"/>
        <v>100</v>
      </c>
      <c r="CM19" s="27">
        <f t="shared" si="49"/>
        <v>100</v>
      </c>
      <c r="CN19" s="27">
        <f t="shared" si="49"/>
        <v>100</v>
      </c>
      <c r="CO19" s="27">
        <f t="shared" si="49"/>
        <v>100</v>
      </c>
      <c r="CP19" s="27">
        <f t="shared" si="49"/>
        <v>100</v>
      </c>
      <c r="CQ19" s="27">
        <f t="shared" si="49"/>
        <v>100</v>
      </c>
      <c r="CR19" s="27">
        <f t="shared" si="49"/>
        <v>100</v>
      </c>
      <c r="CS19" s="27">
        <f t="shared" si="49"/>
        <v>100</v>
      </c>
      <c r="CT19" s="27">
        <f t="shared" ref="CT19" si="50">BT5+BT6+BT7+BT8+BT9+BT10+BT11+BT12+BT13+BT14+BT15+BT16+BT17+BT18+BT19</f>
        <v>100</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s="1" customFormat="1" x14ac:dyDescent="0.25">
      <c r="B20" s="1" t="s">
        <v>21</v>
      </c>
      <c r="C20" s="2">
        <v>0</v>
      </c>
      <c r="D20" s="2">
        <v>0</v>
      </c>
      <c r="E20" s="2">
        <v>126</v>
      </c>
      <c r="F20" s="2">
        <v>0</v>
      </c>
      <c r="G20" s="2">
        <v>43</v>
      </c>
      <c r="H20" s="2">
        <v>4</v>
      </c>
      <c r="I20" s="2">
        <v>2</v>
      </c>
      <c r="J20" s="4">
        <v>2</v>
      </c>
      <c r="K20" s="3">
        <v>3</v>
      </c>
      <c r="L20" s="3">
        <v>1</v>
      </c>
      <c r="M20" s="3">
        <v>0</v>
      </c>
      <c r="N20" s="3">
        <v>0</v>
      </c>
      <c r="O20" s="3">
        <v>0</v>
      </c>
      <c r="P20" s="3">
        <v>0</v>
      </c>
      <c r="Q20" s="3">
        <v>0</v>
      </c>
      <c r="R20" s="3">
        <v>0</v>
      </c>
      <c r="S20" s="1">
        <v>181</v>
      </c>
      <c r="V20" s="1">
        <v>512</v>
      </c>
      <c r="W20" s="3">
        <f>R5</f>
        <v>0</v>
      </c>
      <c r="X20" s="3">
        <f>R6</f>
        <v>0</v>
      </c>
      <c r="Y20" s="38">
        <f>R7</f>
        <v>0</v>
      </c>
      <c r="Z20" s="38">
        <f>R8</f>
        <v>0</v>
      </c>
      <c r="AA20" s="38">
        <f>R9</f>
        <v>0</v>
      </c>
      <c r="AB20" s="38">
        <f>R10</f>
        <v>0</v>
      </c>
      <c r="AC20" s="38">
        <f>R11</f>
        <v>0</v>
      </c>
      <c r="AD20" s="38">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1">
        <v>512</v>
      </c>
      <c r="AW20" s="27">
        <f t="shared" ref="AW20:BT20" si="51">PRODUCT(W20*100*1/W21)</f>
        <v>0</v>
      </c>
      <c r="AX20" s="27">
        <f t="shared" si="51"/>
        <v>0</v>
      </c>
      <c r="AY20" s="24">
        <f t="shared" si="51"/>
        <v>0</v>
      </c>
      <c r="AZ20" s="24">
        <f t="shared" si="51"/>
        <v>0</v>
      </c>
      <c r="BA20" s="24">
        <f t="shared" si="51"/>
        <v>0</v>
      </c>
      <c r="BB20" s="24">
        <f t="shared" si="51"/>
        <v>0</v>
      </c>
      <c r="BC20" s="24">
        <f t="shared" si="51"/>
        <v>0</v>
      </c>
      <c r="BD20" s="24">
        <f t="shared" si="51"/>
        <v>0</v>
      </c>
      <c r="BE20" s="27">
        <f t="shared" si="51"/>
        <v>0</v>
      </c>
      <c r="BF20" s="27">
        <f t="shared" si="51"/>
        <v>0</v>
      </c>
      <c r="BG20" s="27">
        <f t="shared" si="51"/>
        <v>0</v>
      </c>
      <c r="BH20" s="27">
        <f t="shared" si="51"/>
        <v>0</v>
      </c>
      <c r="BI20" s="27">
        <f t="shared" si="51"/>
        <v>0</v>
      </c>
      <c r="BJ20" s="27">
        <f t="shared" si="51"/>
        <v>0</v>
      </c>
      <c r="BK20" s="27">
        <f t="shared" si="51"/>
        <v>0</v>
      </c>
      <c r="BL20" s="27">
        <f t="shared" si="51"/>
        <v>0</v>
      </c>
      <c r="BM20" s="27">
        <f t="shared" si="51"/>
        <v>0</v>
      </c>
      <c r="BN20" s="27">
        <f t="shared" si="51"/>
        <v>0</v>
      </c>
      <c r="BO20" s="27">
        <f t="shared" si="51"/>
        <v>0</v>
      </c>
      <c r="BP20" s="27">
        <f t="shared" si="51"/>
        <v>0</v>
      </c>
      <c r="BQ20" s="27">
        <f t="shared" si="51"/>
        <v>0</v>
      </c>
      <c r="BR20" s="27">
        <f t="shared" si="51"/>
        <v>0</v>
      </c>
      <c r="BS20" s="27">
        <f t="shared" si="51"/>
        <v>0</v>
      </c>
      <c r="BT20" s="27">
        <f t="shared" si="51"/>
        <v>0</v>
      </c>
      <c r="BV20" s="1">
        <v>512</v>
      </c>
      <c r="BW20" s="27">
        <f t="shared" ref="BW20:CS20" si="52">AW5+AW6+AW7+AW8+AW9+AW10+AW11+AW12+AW13+AW14+AW15+AW16+AW17+AW18+AW19+AW20</f>
        <v>100</v>
      </c>
      <c r="BX20" s="27">
        <f t="shared" si="52"/>
        <v>100</v>
      </c>
      <c r="BY20" s="24">
        <f t="shared" si="52"/>
        <v>100</v>
      </c>
      <c r="BZ20" s="24">
        <f t="shared" si="52"/>
        <v>100</v>
      </c>
      <c r="CA20" s="24">
        <f t="shared" si="52"/>
        <v>100</v>
      </c>
      <c r="CB20" s="24">
        <f t="shared" si="52"/>
        <v>100</v>
      </c>
      <c r="CC20" s="24">
        <f t="shared" si="52"/>
        <v>100</v>
      </c>
      <c r="CD20" s="24">
        <f t="shared" si="52"/>
        <v>100.00000000000001</v>
      </c>
      <c r="CE20" s="27">
        <f t="shared" si="52"/>
        <v>100.00000000000001</v>
      </c>
      <c r="CF20" s="27">
        <f t="shared" si="52"/>
        <v>100</v>
      </c>
      <c r="CG20" s="27">
        <f t="shared" si="52"/>
        <v>100</v>
      </c>
      <c r="CH20" s="27">
        <f t="shared" si="52"/>
        <v>100</v>
      </c>
      <c r="CI20" s="27">
        <f t="shared" si="52"/>
        <v>100</v>
      </c>
      <c r="CJ20" s="27">
        <f t="shared" si="52"/>
        <v>100</v>
      </c>
      <c r="CK20" s="27">
        <f t="shared" si="52"/>
        <v>100</v>
      </c>
      <c r="CL20" s="27">
        <f t="shared" si="52"/>
        <v>100</v>
      </c>
      <c r="CM20" s="27">
        <f t="shared" si="52"/>
        <v>100</v>
      </c>
      <c r="CN20" s="27">
        <f t="shared" si="52"/>
        <v>100</v>
      </c>
      <c r="CO20" s="27">
        <f t="shared" si="52"/>
        <v>100</v>
      </c>
      <c r="CP20" s="27">
        <f t="shared" si="52"/>
        <v>100</v>
      </c>
      <c r="CQ20" s="27">
        <f t="shared" si="52"/>
        <v>100</v>
      </c>
      <c r="CR20" s="27">
        <f t="shared" si="52"/>
        <v>100</v>
      </c>
      <c r="CS20" s="27">
        <f t="shared" si="52"/>
        <v>100</v>
      </c>
      <c r="CT20" s="27">
        <f t="shared" ref="CT20" si="53">BT5+BT6+BT7+BT8+BT9+BT10+BT11+BT12+BT13+BT14+BT15+BT16+BT17+BT18+BT19+BT20</f>
        <v>100</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s="1" customFormat="1" x14ac:dyDescent="0.25">
      <c r="B21" s="1" t="s">
        <v>26</v>
      </c>
      <c r="C21" s="2">
        <v>0</v>
      </c>
      <c r="D21" s="2">
        <v>162</v>
      </c>
      <c r="E21" s="2">
        <v>17</v>
      </c>
      <c r="F21" s="4">
        <v>2</v>
      </c>
      <c r="G21" s="4">
        <v>0</v>
      </c>
      <c r="H21" s="4">
        <v>0</v>
      </c>
      <c r="I21" s="3">
        <v>0</v>
      </c>
      <c r="J21" s="3">
        <v>0</v>
      </c>
      <c r="K21" s="3">
        <v>0</v>
      </c>
      <c r="L21" s="3">
        <v>0</v>
      </c>
      <c r="M21" s="3">
        <v>0</v>
      </c>
      <c r="N21" s="3">
        <v>0</v>
      </c>
      <c r="O21" s="3">
        <v>0</v>
      </c>
      <c r="P21" s="3">
        <v>0</v>
      </c>
      <c r="Q21" s="3">
        <v>0</v>
      </c>
      <c r="R21" s="3">
        <v>0</v>
      </c>
      <c r="S21" s="1">
        <v>181</v>
      </c>
      <c r="V21" s="1" t="s">
        <v>1</v>
      </c>
      <c r="W21" s="1">
        <f>S5</f>
        <v>181</v>
      </c>
      <c r="X21" s="1">
        <f>S6</f>
        <v>181</v>
      </c>
      <c r="Y21" s="1">
        <f>S7</f>
        <v>181</v>
      </c>
      <c r="Z21" s="1">
        <f>S8</f>
        <v>181</v>
      </c>
      <c r="AA21" s="1">
        <f>S9</f>
        <v>181</v>
      </c>
      <c r="AB21" s="1">
        <f>S10</f>
        <v>181</v>
      </c>
      <c r="AC21" s="1">
        <f>S11</f>
        <v>181</v>
      </c>
      <c r="AD21" s="1">
        <f>S12</f>
        <v>180</v>
      </c>
      <c r="AE21" s="1">
        <f>S13</f>
        <v>180</v>
      </c>
      <c r="AF21" s="1">
        <f>S14</f>
        <v>181</v>
      </c>
      <c r="AG21" s="1">
        <f>S15</f>
        <v>181</v>
      </c>
      <c r="AH21" s="1">
        <f>S16</f>
        <v>179</v>
      </c>
      <c r="AI21" s="1">
        <f>S17</f>
        <v>181</v>
      </c>
      <c r="AJ21" s="1">
        <f>S18</f>
        <v>181</v>
      </c>
      <c r="AK21" s="1">
        <f>S19</f>
        <v>181</v>
      </c>
      <c r="AL21" s="1">
        <f>S20</f>
        <v>181</v>
      </c>
      <c r="AM21" s="1">
        <f>S21</f>
        <v>181</v>
      </c>
      <c r="AN21" s="1">
        <f>S22</f>
        <v>181</v>
      </c>
      <c r="AO21" s="1">
        <f>S23</f>
        <v>181</v>
      </c>
      <c r="AP21" s="1">
        <f>S24</f>
        <v>181</v>
      </c>
      <c r="AQ21" s="1">
        <f>S25</f>
        <v>181</v>
      </c>
      <c r="AR21" s="1">
        <f>S26</f>
        <v>181</v>
      </c>
      <c r="AS21" s="1">
        <f>S27</f>
        <v>181</v>
      </c>
      <c r="AT21" s="1">
        <f>S28</f>
        <v>180</v>
      </c>
      <c r="AV21" s="1" t="s">
        <v>1</v>
      </c>
      <c r="AW21" s="24">
        <f t="shared" ref="AW21:BT21" si="54">SUM(AW5:AW20)</f>
        <v>100</v>
      </c>
      <c r="AX21" s="24">
        <f t="shared" si="54"/>
        <v>100</v>
      </c>
      <c r="AY21" s="24">
        <f t="shared" si="54"/>
        <v>100</v>
      </c>
      <c r="AZ21" s="24">
        <f t="shared" si="54"/>
        <v>100</v>
      </c>
      <c r="BA21" s="24">
        <f t="shared" si="54"/>
        <v>100</v>
      </c>
      <c r="BB21" s="24">
        <f t="shared" si="54"/>
        <v>100</v>
      </c>
      <c r="BC21" s="24">
        <f t="shared" si="54"/>
        <v>100</v>
      </c>
      <c r="BD21" s="24">
        <f t="shared" si="54"/>
        <v>100.00000000000001</v>
      </c>
      <c r="BE21" s="24">
        <f t="shared" si="54"/>
        <v>100.00000000000001</v>
      </c>
      <c r="BF21" s="24">
        <f t="shared" si="54"/>
        <v>100</v>
      </c>
      <c r="BG21" s="24">
        <f t="shared" si="54"/>
        <v>100</v>
      </c>
      <c r="BH21" s="24">
        <f t="shared" si="54"/>
        <v>100</v>
      </c>
      <c r="BI21" s="24">
        <f t="shared" si="54"/>
        <v>100</v>
      </c>
      <c r="BJ21" s="24">
        <f t="shared" si="54"/>
        <v>100</v>
      </c>
      <c r="BK21" s="24">
        <f t="shared" si="54"/>
        <v>100</v>
      </c>
      <c r="BL21" s="24">
        <f t="shared" si="54"/>
        <v>100</v>
      </c>
      <c r="BM21" s="24">
        <f t="shared" si="54"/>
        <v>100</v>
      </c>
      <c r="BN21" s="24">
        <f t="shared" si="54"/>
        <v>100</v>
      </c>
      <c r="BO21" s="24">
        <f t="shared" si="54"/>
        <v>100</v>
      </c>
      <c r="BP21" s="24">
        <f t="shared" si="54"/>
        <v>100</v>
      </c>
      <c r="BQ21" s="24">
        <f t="shared" si="54"/>
        <v>100</v>
      </c>
      <c r="BR21" s="24">
        <f t="shared" si="54"/>
        <v>100</v>
      </c>
      <c r="BS21" s="24">
        <f t="shared" si="54"/>
        <v>100</v>
      </c>
      <c r="BT21" s="24">
        <f t="shared" si="54"/>
        <v>100</v>
      </c>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s="1" customFormat="1" x14ac:dyDescent="0.25">
      <c r="B22" s="1" t="s">
        <v>27</v>
      </c>
      <c r="C22" s="2">
        <v>0</v>
      </c>
      <c r="D22" s="2">
        <v>0</v>
      </c>
      <c r="E22" s="2">
        <v>3</v>
      </c>
      <c r="F22" s="2">
        <v>2</v>
      </c>
      <c r="G22" s="2">
        <v>42</v>
      </c>
      <c r="H22" s="2">
        <v>124</v>
      </c>
      <c r="I22" s="2">
        <v>10</v>
      </c>
      <c r="J22" s="3">
        <v>0</v>
      </c>
      <c r="K22" s="3">
        <v>0</v>
      </c>
      <c r="L22" s="3">
        <v>0</v>
      </c>
      <c r="M22" s="3">
        <v>0</v>
      </c>
      <c r="N22" s="3">
        <v>0</v>
      </c>
      <c r="O22" s="3">
        <v>0</v>
      </c>
      <c r="P22" s="3">
        <v>0</v>
      </c>
      <c r="Q22" s="3">
        <v>0</v>
      </c>
      <c r="R22" s="3">
        <v>0</v>
      </c>
      <c r="S22" s="1">
        <v>181</v>
      </c>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s="1" customFormat="1" x14ac:dyDescent="0.25">
      <c r="B23" s="1" t="s">
        <v>28</v>
      </c>
      <c r="C23" s="2">
        <v>0</v>
      </c>
      <c r="D23" s="2">
        <v>0</v>
      </c>
      <c r="E23" s="2">
        <v>6</v>
      </c>
      <c r="F23" s="2">
        <v>0</v>
      </c>
      <c r="G23" s="2">
        <v>62</v>
      </c>
      <c r="H23" s="2">
        <v>74</v>
      </c>
      <c r="I23" s="2">
        <v>10</v>
      </c>
      <c r="J23" s="4">
        <v>0</v>
      </c>
      <c r="K23" s="3">
        <v>1</v>
      </c>
      <c r="L23" s="3">
        <v>3</v>
      </c>
      <c r="M23" s="3">
        <v>10</v>
      </c>
      <c r="N23" s="3">
        <v>15</v>
      </c>
      <c r="O23" s="3">
        <v>0</v>
      </c>
      <c r="P23" s="3">
        <v>0</v>
      </c>
      <c r="Q23" s="3">
        <v>0</v>
      </c>
      <c r="R23" s="3">
        <v>0</v>
      </c>
      <c r="S23" s="1">
        <v>181</v>
      </c>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s="1" customFormat="1" x14ac:dyDescent="0.25">
      <c r="B24" s="1" t="s">
        <v>23</v>
      </c>
      <c r="C24" s="2">
        <v>0</v>
      </c>
      <c r="D24" s="2">
        <v>34</v>
      </c>
      <c r="E24" s="2">
        <v>66</v>
      </c>
      <c r="F24" s="2">
        <v>61</v>
      </c>
      <c r="G24" s="2">
        <v>15</v>
      </c>
      <c r="H24" s="4">
        <v>2</v>
      </c>
      <c r="I24" s="3">
        <v>0</v>
      </c>
      <c r="J24" s="3">
        <v>0</v>
      </c>
      <c r="K24" s="3">
        <v>0</v>
      </c>
      <c r="L24" s="3">
        <v>3</v>
      </c>
      <c r="M24" s="3">
        <v>0</v>
      </c>
      <c r="N24" s="3">
        <v>0</v>
      </c>
      <c r="O24" s="3">
        <v>0</v>
      </c>
      <c r="P24" s="3">
        <v>0</v>
      </c>
      <c r="Q24" s="3">
        <v>0</v>
      </c>
      <c r="R24" s="3">
        <v>0</v>
      </c>
      <c r="S24" s="1">
        <v>181</v>
      </c>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s="1" customFormat="1" x14ac:dyDescent="0.25">
      <c r="B25" s="1" t="s">
        <v>29</v>
      </c>
      <c r="C25" s="2">
        <v>0</v>
      </c>
      <c r="D25" s="2">
        <v>0</v>
      </c>
      <c r="E25" s="2">
        <v>3</v>
      </c>
      <c r="F25" s="2">
        <v>0</v>
      </c>
      <c r="G25" s="2">
        <v>25</v>
      </c>
      <c r="H25" s="2">
        <v>62</v>
      </c>
      <c r="I25" s="2">
        <v>31</v>
      </c>
      <c r="J25" s="2">
        <v>58</v>
      </c>
      <c r="K25" s="2">
        <v>2</v>
      </c>
      <c r="L25" s="3">
        <v>0</v>
      </c>
      <c r="M25" s="3">
        <v>0</v>
      </c>
      <c r="N25" s="3">
        <v>0</v>
      </c>
      <c r="O25" s="3">
        <v>0</v>
      </c>
      <c r="P25" s="3">
        <v>0</v>
      </c>
      <c r="Q25" s="3">
        <v>0</v>
      </c>
      <c r="R25" s="3">
        <v>0</v>
      </c>
      <c r="S25" s="1">
        <v>181</v>
      </c>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s="1" customFormat="1" x14ac:dyDescent="0.25">
      <c r="B26" s="1" t="s">
        <v>30</v>
      </c>
      <c r="C26" s="2">
        <v>0</v>
      </c>
      <c r="D26" s="2">
        <v>0</v>
      </c>
      <c r="E26" s="2">
        <v>0</v>
      </c>
      <c r="F26" s="2">
        <v>0</v>
      </c>
      <c r="G26" s="2">
        <v>2</v>
      </c>
      <c r="H26" s="2">
        <v>104</v>
      </c>
      <c r="I26" s="2">
        <v>74</v>
      </c>
      <c r="J26" s="2">
        <v>1</v>
      </c>
      <c r="K26" s="3">
        <v>0</v>
      </c>
      <c r="L26" s="3">
        <v>0</v>
      </c>
      <c r="M26" s="3">
        <v>0</v>
      </c>
      <c r="N26" s="3">
        <v>0</v>
      </c>
      <c r="O26" s="3">
        <v>0</v>
      </c>
      <c r="P26" s="3">
        <v>0</v>
      </c>
      <c r="Q26" s="3">
        <v>0</v>
      </c>
      <c r="R26" s="3">
        <v>0</v>
      </c>
      <c r="S26" s="1">
        <v>181</v>
      </c>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s="1" customFormat="1" x14ac:dyDescent="0.25">
      <c r="B27" s="1" t="s">
        <v>31</v>
      </c>
      <c r="C27" s="2">
        <v>0</v>
      </c>
      <c r="D27" s="2">
        <v>0</v>
      </c>
      <c r="E27" s="2">
        <v>0</v>
      </c>
      <c r="F27" s="2">
        <v>140</v>
      </c>
      <c r="G27" s="2">
        <v>0</v>
      </c>
      <c r="H27" s="2">
        <v>38</v>
      </c>
      <c r="I27" s="2">
        <v>2</v>
      </c>
      <c r="J27" s="2">
        <v>1</v>
      </c>
      <c r="K27" s="3">
        <v>0</v>
      </c>
      <c r="L27" s="3">
        <v>0</v>
      </c>
      <c r="M27" s="3">
        <v>0</v>
      </c>
      <c r="N27" s="3">
        <v>0</v>
      </c>
      <c r="O27" s="3">
        <v>0</v>
      </c>
      <c r="P27" s="3">
        <v>0</v>
      </c>
      <c r="Q27" s="3">
        <v>0</v>
      </c>
      <c r="R27" s="3">
        <v>0</v>
      </c>
      <c r="S27" s="1">
        <v>181</v>
      </c>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s="1" customFormat="1" x14ac:dyDescent="0.25">
      <c r="B28" s="1" t="s">
        <v>22</v>
      </c>
      <c r="C28" s="2">
        <v>0</v>
      </c>
      <c r="D28" s="2">
        <v>99</v>
      </c>
      <c r="E28" s="2">
        <v>0</v>
      </c>
      <c r="F28" s="2">
        <v>42</v>
      </c>
      <c r="G28" s="2">
        <v>29</v>
      </c>
      <c r="H28" s="2">
        <v>9</v>
      </c>
      <c r="I28" s="3">
        <v>1</v>
      </c>
      <c r="J28" s="3">
        <v>0</v>
      </c>
      <c r="K28" s="3">
        <v>0</v>
      </c>
      <c r="L28" s="3">
        <v>0</v>
      </c>
      <c r="M28" s="3">
        <v>0</v>
      </c>
      <c r="N28" s="3">
        <v>0</v>
      </c>
      <c r="O28" s="3">
        <v>0</v>
      </c>
      <c r="P28" s="3">
        <v>0</v>
      </c>
      <c r="Q28" s="3">
        <v>0</v>
      </c>
      <c r="R28" s="3">
        <v>0</v>
      </c>
      <c r="S28" s="1">
        <v>180</v>
      </c>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s="1" customFormat="1" x14ac:dyDescent="0.25">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s="1" customFormat="1" x14ac:dyDescent="0.25">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s="1" customFormat="1" x14ac:dyDescent="0.25">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s="1" customFormat="1" x14ac:dyDescent="0.25">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2:123" s="1" customFormat="1" x14ac:dyDescent="0.25">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2:123" s="1" customFormat="1" x14ac:dyDescent="0.25">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2:123" s="1" customFormat="1" x14ac:dyDescent="0.25">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row r="36" spans="2:123" s="1" customFormat="1" x14ac:dyDescent="0.25">
      <c r="B36"/>
      <c r="C36"/>
      <c r="D36"/>
      <c r="E36"/>
      <c r="F36"/>
      <c r="G36"/>
      <c r="H36"/>
      <c r="I36"/>
      <c r="J36"/>
      <c r="K36"/>
      <c r="L36"/>
      <c r="M36"/>
      <c r="N36"/>
      <c r="O36"/>
      <c r="P36"/>
      <c r="Q36"/>
      <c r="R36"/>
      <c r="S36"/>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3"/>
  <sheetViews>
    <sheetView zoomScale="75" zoomScaleNormal="75" workbookViewId="0">
      <selection activeCell="V38" sqref="V38"/>
    </sheetView>
  </sheetViews>
  <sheetFormatPr baseColWidth="10" defaultRowHeight="15" x14ac:dyDescent="0.25"/>
  <cols>
    <col min="1" max="2" width="11.42578125" style="38"/>
    <col min="3" max="18" width="8.28515625" style="38" customWidth="1"/>
    <col min="19" max="22" width="11.42578125" style="38"/>
    <col min="23" max="45" width="8.28515625" style="38" customWidth="1"/>
    <col min="46" max="46" width="11.42578125" style="38"/>
    <col min="47" max="69" width="8.28515625" style="38" customWidth="1"/>
    <col min="70" max="71" width="11.42578125" style="38"/>
    <col min="72" max="94" width="8.28515625" style="24" customWidth="1"/>
    <col min="95" max="95" width="8.28515625" style="38" customWidth="1"/>
    <col min="96" max="96" width="8.42578125" style="38" customWidth="1"/>
    <col min="97" max="97" width="7.5703125" style="38" customWidth="1"/>
    <col min="98" max="98" width="8" style="38" customWidth="1"/>
    <col min="99" max="112" width="6.7109375" style="38" bestFit="1" customWidth="1"/>
    <col min="113" max="113" width="6.85546875" style="38" bestFit="1" customWidth="1"/>
    <col min="114" max="120" width="6.7109375" style="38" bestFit="1" customWidth="1"/>
    <col min="121" max="121" width="5.28515625" style="38" bestFit="1" customWidth="1"/>
    <col min="122" max="16384" width="11.42578125" style="38"/>
  </cols>
  <sheetData>
    <row r="1" spans="1:127" x14ac:dyDescent="0.25">
      <c r="A1" s="38" t="s">
        <v>80</v>
      </c>
      <c r="V1" s="38" t="str">
        <f>A1</f>
        <v xml:space="preserve">Staphylococcus epidermidis  </v>
      </c>
      <c r="AV1" s="38" t="str">
        <f>A1</f>
        <v xml:space="preserve">Staphylococcus epidermidis  </v>
      </c>
      <c r="BV1" s="24"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38" t="s">
        <v>0</v>
      </c>
      <c r="C2" s="38">
        <v>1.5625E-2</v>
      </c>
      <c r="D2" s="38">
        <v>3.125E-2</v>
      </c>
      <c r="E2" s="38">
        <v>6.25E-2</v>
      </c>
      <c r="F2" s="38">
        <v>0.125</v>
      </c>
      <c r="G2" s="38">
        <v>0.25</v>
      </c>
      <c r="H2" s="38">
        <v>0.5</v>
      </c>
      <c r="I2" s="38">
        <v>1</v>
      </c>
      <c r="J2" s="38">
        <v>2</v>
      </c>
      <c r="K2" s="38">
        <v>4</v>
      </c>
      <c r="L2" s="38">
        <v>8</v>
      </c>
      <c r="M2" s="38">
        <v>16</v>
      </c>
      <c r="N2" s="38">
        <v>32</v>
      </c>
      <c r="O2" s="38">
        <v>64</v>
      </c>
      <c r="P2" s="38">
        <v>128</v>
      </c>
      <c r="Q2" s="38">
        <v>256</v>
      </c>
      <c r="R2" s="38">
        <v>512</v>
      </c>
      <c r="S2" s="38" t="s">
        <v>1</v>
      </c>
      <c r="V2" s="38" t="s">
        <v>0</v>
      </c>
      <c r="W2" s="38" t="str">
        <f>B3</f>
        <v>Penicillin G</v>
      </c>
      <c r="X2" s="38" t="str">
        <f>B4</f>
        <v>Oxacillin</v>
      </c>
      <c r="Y2" s="38" t="str">
        <f>B5</f>
        <v>Ampicillin/ Sulbactam</v>
      </c>
      <c r="Z2" s="38" t="str">
        <f>B6</f>
        <v>Piperacillin/ Tazobactam</v>
      </c>
      <c r="AA2" s="38" t="str">
        <f>B7</f>
        <v>Cefotaxim</v>
      </c>
      <c r="AB2" s="38" t="str">
        <f>B8</f>
        <v>Cefuroxim</v>
      </c>
      <c r="AC2" s="38" t="str">
        <f>B9</f>
        <v>Imipenem</v>
      </c>
      <c r="AD2" s="38" t="str">
        <f>B10</f>
        <v>Meropenem</v>
      </c>
      <c r="AE2" s="38" t="str">
        <f>B11</f>
        <v>Amikacin</v>
      </c>
      <c r="AF2" s="38" t="str">
        <f>B12</f>
        <v>Gentamicin</v>
      </c>
      <c r="AG2" s="38" t="str">
        <f>B13</f>
        <v>Fosfomycin</v>
      </c>
      <c r="AH2" s="38" t="str">
        <f>B14</f>
        <v>Cotrimoxazol</v>
      </c>
      <c r="AI2" s="38" t="str">
        <f>B15</f>
        <v>Ciprofloxacin</v>
      </c>
      <c r="AJ2" s="38" t="str">
        <f>B16</f>
        <v>Levofloxacin</v>
      </c>
      <c r="AK2" s="38" t="str">
        <f>B17</f>
        <v>Moxifloxacin</v>
      </c>
      <c r="AL2" s="38" t="str">
        <f>B18</f>
        <v>Doxycyclin</v>
      </c>
      <c r="AM2" s="38" t="str">
        <f>B19</f>
        <v>Rifampicin</v>
      </c>
      <c r="AN2" s="38" t="str">
        <f>B20</f>
        <v>Daptomycin</v>
      </c>
      <c r="AO2" s="38" t="str">
        <f>B21</f>
        <v>Roxythromycin</v>
      </c>
      <c r="AP2" s="38" t="str">
        <f>B22</f>
        <v>Clindamycin</v>
      </c>
      <c r="AQ2" s="38" t="str">
        <f>B23</f>
        <v>Linezolid</v>
      </c>
      <c r="AR2" s="38" t="str">
        <f>B24</f>
        <v>Vancomycin</v>
      </c>
      <c r="AS2" s="38" t="s">
        <v>31</v>
      </c>
      <c r="AT2" s="38" t="s">
        <v>22</v>
      </c>
      <c r="AW2" s="38" t="str">
        <f t="shared" ref="AW2:BS2" si="0">W2</f>
        <v>Penicillin G</v>
      </c>
      <c r="AX2" s="38" t="str">
        <f t="shared" si="0"/>
        <v>Oxacillin</v>
      </c>
      <c r="AY2" s="38" t="str">
        <f t="shared" si="0"/>
        <v>Ampicillin/ Sulbactam</v>
      </c>
      <c r="AZ2" s="38" t="str">
        <f t="shared" si="0"/>
        <v>Piperacillin/ Tazobactam</v>
      </c>
      <c r="BA2" s="38" t="str">
        <f t="shared" si="0"/>
        <v>Cefotaxim</v>
      </c>
      <c r="BB2" s="38" t="str">
        <f t="shared" si="0"/>
        <v>Cefuroxim</v>
      </c>
      <c r="BC2" s="38" t="str">
        <f t="shared" si="0"/>
        <v>Imipenem</v>
      </c>
      <c r="BD2" s="38" t="str">
        <f t="shared" si="0"/>
        <v>Meropenem</v>
      </c>
      <c r="BE2" s="38" t="str">
        <f t="shared" si="0"/>
        <v>Amikacin</v>
      </c>
      <c r="BF2" s="38" t="str">
        <f t="shared" si="0"/>
        <v>Gentamicin</v>
      </c>
      <c r="BG2" s="38" t="str">
        <f t="shared" si="0"/>
        <v>Fosfomycin</v>
      </c>
      <c r="BH2" s="38" t="str">
        <f t="shared" si="0"/>
        <v>Cotrimoxazol</v>
      </c>
      <c r="BI2" s="38" t="str">
        <f t="shared" si="0"/>
        <v>Ciprofloxacin</v>
      </c>
      <c r="BJ2" s="38" t="str">
        <f t="shared" si="0"/>
        <v>Levofloxacin</v>
      </c>
      <c r="BK2" s="38" t="str">
        <f t="shared" si="0"/>
        <v>Moxifloxacin</v>
      </c>
      <c r="BL2" s="38" t="str">
        <f t="shared" si="0"/>
        <v>Doxycyclin</v>
      </c>
      <c r="BM2" s="38" t="str">
        <f t="shared" si="0"/>
        <v>Rifampicin</v>
      </c>
      <c r="BN2" s="38" t="str">
        <f t="shared" si="0"/>
        <v>Daptomycin</v>
      </c>
      <c r="BO2" s="38" t="str">
        <f t="shared" si="0"/>
        <v>Roxythromycin</v>
      </c>
      <c r="BP2" s="38" t="str">
        <f t="shared" si="0"/>
        <v>Clindamycin</v>
      </c>
      <c r="BQ2" s="38" t="str">
        <f t="shared" si="0"/>
        <v>Linezolid</v>
      </c>
      <c r="BR2" s="38" t="str">
        <f t="shared" si="0"/>
        <v>Vancomycin</v>
      </c>
      <c r="BS2" s="38" t="str">
        <f t="shared" si="0"/>
        <v>Teicoplanin</v>
      </c>
      <c r="BT2" s="38" t="s">
        <v>22</v>
      </c>
      <c r="BU2" s="38"/>
      <c r="BV2" s="38"/>
      <c r="BW2" s="24" t="str">
        <f t="shared" ref="BW2:CS2" si="1">W2</f>
        <v>Penicillin G</v>
      </c>
      <c r="BX2" s="24" t="str">
        <f t="shared" si="1"/>
        <v>Oxacillin</v>
      </c>
      <c r="BY2" s="24" t="str">
        <f t="shared" si="1"/>
        <v>Ampicillin/ Sulbactam</v>
      </c>
      <c r="BZ2" s="24" t="str">
        <f t="shared" si="1"/>
        <v>Piperacillin/ Tazobactam</v>
      </c>
      <c r="CA2" s="24" t="str">
        <f t="shared" si="1"/>
        <v>Cefotaxim</v>
      </c>
      <c r="CB2" s="24" t="str">
        <f t="shared" si="1"/>
        <v>Cefuroxim</v>
      </c>
      <c r="CC2" s="24" t="str">
        <f t="shared" si="1"/>
        <v>Imipenem</v>
      </c>
      <c r="CD2" s="24" t="str">
        <f t="shared" si="1"/>
        <v>Meropenem</v>
      </c>
      <c r="CE2" s="24" t="str">
        <f t="shared" si="1"/>
        <v>Amikacin</v>
      </c>
      <c r="CF2" s="24" t="str">
        <f t="shared" si="1"/>
        <v>Gentamicin</v>
      </c>
      <c r="CG2" s="24" t="str">
        <f t="shared" si="1"/>
        <v>Fosfomycin</v>
      </c>
      <c r="CH2" s="24" t="str">
        <f t="shared" si="1"/>
        <v>Cotrimoxazol</v>
      </c>
      <c r="CI2" s="24" t="str">
        <f t="shared" si="1"/>
        <v>Ciprofloxacin</v>
      </c>
      <c r="CJ2" s="24" t="str">
        <f t="shared" si="1"/>
        <v>Levofloxacin</v>
      </c>
      <c r="CK2" s="24" t="str">
        <f t="shared" si="1"/>
        <v>Moxifloxacin</v>
      </c>
      <c r="CL2" s="24" t="str">
        <f t="shared" si="1"/>
        <v>Doxycyclin</v>
      </c>
      <c r="CM2" s="24" t="str">
        <f t="shared" si="1"/>
        <v>Rifampicin</v>
      </c>
      <c r="CN2" s="24" t="str">
        <f t="shared" si="1"/>
        <v>Daptomycin</v>
      </c>
      <c r="CO2" s="24" t="str">
        <f t="shared" si="1"/>
        <v>Roxythromycin</v>
      </c>
      <c r="CP2" s="24" t="str">
        <f t="shared" si="1"/>
        <v>Clindamycin</v>
      </c>
      <c r="CQ2" s="24" t="str">
        <f t="shared" si="1"/>
        <v>Linezolid</v>
      </c>
      <c r="CR2" s="24" t="str">
        <f t="shared" si="1"/>
        <v>Vancomycin</v>
      </c>
      <c r="CS2" s="24" t="str">
        <f t="shared" si="1"/>
        <v>Teicoplanin</v>
      </c>
      <c r="CT2" s="38" t="s">
        <v>22</v>
      </c>
      <c r="CW2" s="33"/>
      <c r="CX2" s="18" t="s">
        <v>62</v>
      </c>
      <c r="CY2" s="18" t="s">
        <v>63</v>
      </c>
      <c r="CZ2" s="18" t="s">
        <v>42</v>
      </c>
      <c r="DA2" s="18" t="s">
        <v>44</v>
      </c>
      <c r="DB2" s="18" t="s">
        <v>46</v>
      </c>
      <c r="DC2" s="18" t="s">
        <v>64</v>
      </c>
      <c r="DD2" s="18" t="s">
        <v>48</v>
      </c>
      <c r="DE2" s="18" t="s">
        <v>49</v>
      </c>
      <c r="DF2" s="18" t="s">
        <v>51</v>
      </c>
      <c r="DG2" s="18" t="s">
        <v>52</v>
      </c>
      <c r="DH2" s="18" t="s">
        <v>54</v>
      </c>
      <c r="DI2" s="18" t="s">
        <v>55</v>
      </c>
      <c r="DJ2" s="18" t="s">
        <v>56</v>
      </c>
      <c r="DK2" s="18" t="s">
        <v>57</v>
      </c>
      <c r="DL2" s="18" t="s">
        <v>58</v>
      </c>
      <c r="DM2" s="18" t="s">
        <v>59</v>
      </c>
      <c r="DN2" s="18" t="s">
        <v>65</v>
      </c>
      <c r="DO2" s="18" t="s">
        <v>66</v>
      </c>
      <c r="DP2" s="18" t="s">
        <v>67</v>
      </c>
      <c r="DQ2" s="18" t="s">
        <v>68</v>
      </c>
      <c r="DR2" s="18" t="s">
        <v>69</v>
      </c>
      <c r="DS2" s="18" t="s">
        <v>70</v>
      </c>
      <c r="DT2" s="18" t="s">
        <v>71</v>
      </c>
      <c r="DU2" s="18" t="s">
        <v>74</v>
      </c>
      <c r="DW2" s="9"/>
    </row>
    <row r="3" spans="1:127" ht="18.75" x14ac:dyDescent="0.25">
      <c r="B3" s="38" t="s">
        <v>24</v>
      </c>
      <c r="C3" s="2">
        <v>0</v>
      </c>
      <c r="D3" s="2">
        <v>1</v>
      </c>
      <c r="E3" s="2">
        <v>0</v>
      </c>
      <c r="F3" s="2">
        <v>5</v>
      </c>
      <c r="G3" s="3">
        <v>3</v>
      </c>
      <c r="H3" s="3">
        <v>1</v>
      </c>
      <c r="I3" s="3">
        <v>8</v>
      </c>
      <c r="J3" s="3">
        <v>4</v>
      </c>
      <c r="K3" s="3">
        <v>3</v>
      </c>
      <c r="L3" s="3">
        <v>23</v>
      </c>
      <c r="M3" s="3">
        <v>0</v>
      </c>
      <c r="N3" s="3">
        <v>0</v>
      </c>
      <c r="O3" s="3">
        <v>0</v>
      </c>
      <c r="P3" s="3">
        <v>0</v>
      </c>
      <c r="Q3" s="3">
        <v>0</v>
      </c>
      <c r="R3" s="3">
        <v>0</v>
      </c>
      <c r="S3" s="38">
        <v>48</v>
      </c>
      <c r="V3" s="38">
        <v>1.5625E-2</v>
      </c>
      <c r="W3" s="2">
        <f>C3</f>
        <v>0</v>
      </c>
      <c r="X3" s="2">
        <f>C4</f>
        <v>0</v>
      </c>
      <c r="Y3" s="38">
        <f>C5</f>
        <v>0</v>
      </c>
      <c r="Z3" s="38">
        <f>C6</f>
        <v>0</v>
      </c>
      <c r="AA3" s="38">
        <f>C7</f>
        <v>0</v>
      </c>
      <c r="AB3" s="38">
        <f>C8</f>
        <v>0</v>
      </c>
      <c r="AC3" s="38">
        <f>C9</f>
        <v>0</v>
      </c>
      <c r="AD3" s="38">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38">
        <v>1.5625E-2</v>
      </c>
      <c r="AW3" s="25">
        <f t="shared" ref="AW3:BT3" si="2">PRODUCT(W3*100*1/W19)</f>
        <v>0</v>
      </c>
      <c r="AX3" s="25">
        <f t="shared" si="2"/>
        <v>0</v>
      </c>
      <c r="AY3" s="24">
        <f t="shared" si="2"/>
        <v>0</v>
      </c>
      <c r="AZ3" s="24">
        <f t="shared" si="2"/>
        <v>0</v>
      </c>
      <c r="BA3" s="24">
        <f t="shared" si="2"/>
        <v>0</v>
      </c>
      <c r="BB3" s="24">
        <f t="shared" si="2"/>
        <v>0</v>
      </c>
      <c r="BC3" s="24">
        <f t="shared" si="2"/>
        <v>0</v>
      </c>
      <c r="BD3" s="24">
        <f t="shared" si="2"/>
        <v>0</v>
      </c>
      <c r="BE3" s="25">
        <f t="shared" si="2"/>
        <v>0</v>
      </c>
      <c r="BF3" s="25">
        <f t="shared" si="2"/>
        <v>0</v>
      </c>
      <c r="BG3" s="25">
        <f t="shared" si="2"/>
        <v>0</v>
      </c>
      <c r="BH3" s="25">
        <f t="shared" si="2"/>
        <v>0</v>
      </c>
      <c r="BI3" s="25">
        <f t="shared" si="2"/>
        <v>0</v>
      </c>
      <c r="BJ3" s="25">
        <f t="shared" si="2"/>
        <v>0</v>
      </c>
      <c r="BK3" s="25">
        <f t="shared" si="2"/>
        <v>0</v>
      </c>
      <c r="BL3" s="25">
        <f t="shared" si="2"/>
        <v>0</v>
      </c>
      <c r="BM3" s="25">
        <f t="shared" si="2"/>
        <v>0</v>
      </c>
      <c r="BN3" s="25">
        <f t="shared" si="2"/>
        <v>0</v>
      </c>
      <c r="BO3" s="25">
        <f t="shared" si="2"/>
        <v>0</v>
      </c>
      <c r="BP3" s="25">
        <f t="shared" si="2"/>
        <v>0</v>
      </c>
      <c r="BQ3" s="25">
        <f t="shared" si="2"/>
        <v>0</v>
      </c>
      <c r="BR3" s="25">
        <f t="shared" si="2"/>
        <v>0</v>
      </c>
      <c r="BS3" s="25">
        <f t="shared" si="2"/>
        <v>0</v>
      </c>
      <c r="BT3" s="25">
        <f t="shared" si="2"/>
        <v>0</v>
      </c>
      <c r="BU3" s="38"/>
      <c r="BV3" s="38">
        <v>1.5625E-2</v>
      </c>
      <c r="BW3" s="25">
        <f t="shared" ref="BW3:CT3" si="3">AW3</f>
        <v>0</v>
      </c>
      <c r="BX3" s="25">
        <f t="shared" si="3"/>
        <v>0</v>
      </c>
      <c r="BY3" s="24">
        <f t="shared" si="3"/>
        <v>0</v>
      </c>
      <c r="BZ3" s="24">
        <f t="shared" si="3"/>
        <v>0</v>
      </c>
      <c r="CA3" s="24">
        <f t="shared" si="3"/>
        <v>0</v>
      </c>
      <c r="CB3" s="24">
        <f t="shared" si="3"/>
        <v>0</v>
      </c>
      <c r="CC3" s="24">
        <f t="shared" si="3"/>
        <v>0</v>
      </c>
      <c r="CD3" s="24">
        <f t="shared" si="3"/>
        <v>0</v>
      </c>
      <c r="CE3" s="25">
        <f t="shared" si="3"/>
        <v>0</v>
      </c>
      <c r="CF3" s="25">
        <f t="shared" si="3"/>
        <v>0</v>
      </c>
      <c r="CG3" s="25">
        <f t="shared" si="3"/>
        <v>0</v>
      </c>
      <c r="CH3" s="25">
        <f t="shared" si="3"/>
        <v>0</v>
      </c>
      <c r="CI3" s="25">
        <f t="shared" si="3"/>
        <v>0</v>
      </c>
      <c r="CJ3" s="25">
        <f t="shared" si="3"/>
        <v>0</v>
      </c>
      <c r="CK3" s="25">
        <f t="shared" si="3"/>
        <v>0</v>
      </c>
      <c r="CL3" s="25">
        <f t="shared" si="3"/>
        <v>0</v>
      </c>
      <c r="CM3" s="25">
        <f t="shared" si="3"/>
        <v>0</v>
      </c>
      <c r="CN3" s="25">
        <f t="shared" si="3"/>
        <v>0</v>
      </c>
      <c r="CO3" s="25">
        <f t="shared" si="3"/>
        <v>0</v>
      </c>
      <c r="CP3" s="25">
        <f t="shared" si="3"/>
        <v>0</v>
      </c>
      <c r="CQ3" s="25">
        <f t="shared" si="3"/>
        <v>0</v>
      </c>
      <c r="CR3" s="25">
        <f t="shared" si="3"/>
        <v>0</v>
      </c>
      <c r="CS3" s="25">
        <f t="shared" si="3"/>
        <v>0</v>
      </c>
      <c r="CT3" s="25">
        <f t="shared" si="3"/>
        <v>0</v>
      </c>
      <c r="CW3" s="19" t="s">
        <v>38</v>
      </c>
      <c r="CX3" s="20">
        <f t="shared" ref="CX3:DU3" si="4">W19</f>
        <v>48</v>
      </c>
      <c r="CY3" s="20">
        <f t="shared" si="4"/>
        <v>48</v>
      </c>
      <c r="CZ3" s="20">
        <f t="shared" si="4"/>
        <v>48</v>
      </c>
      <c r="DA3" s="20">
        <f t="shared" si="4"/>
        <v>48</v>
      </c>
      <c r="DB3" s="20">
        <f t="shared" si="4"/>
        <v>48</v>
      </c>
      <c r="DC3" s="20">
        <f t="shared" si="4"/>
        <v>48</v>
      </c>
      <c r="DD3" s="20">
        <f t="shared" si="4"/>
        <v>48</v>
      </c>
      <c r="DE3" s="21">
        <f t="shared" si="4"/>
        <v>48</v>
      </c>
      <c r="DF3" s="21">
        <f t="shared" si="4"/>
        <v>48</v>
      </c>
      <c r="DG3" s="21">
        <f t="shared" si="4"/>
        <v>48</v>
      </c>
      <c r="DH3" s="21">
        <f t="shared" si="4"/>
        <v>48</v>
      </c>
      <c r="DI3" s="21">
        <f t="shared" si="4"/>
        <v>48</v>
      </c>
      <c r="DJ3" s="21">
        <f t="shared" si="4"/>
        <v>48</v>
      </c>
      <c r="DK3" s="21">
        <f t="shared" si="4"/>
        <v>48</v>
      </c>
      <c r="DL3" s="21">
        <f t="shared" si="4"/>
        <v>48</v>
      </c>
      <c r="DM3" s="21">
        <f t="shared" si="4"/>
        <v>48</v>
      </c>
      <c r="DN3" s="21">
        <f t="shared" si="4"/>
        <v>48</v>
      </c>
      <c r="DO3" s="21">
        <f t="shared" si="4"/>
        <v>48</v>
      </c>
      <c r="DP3" s="21">
        <f t="shared" si="4"/>
        <v>48</v>
      </c>
      <c r="DQ3" s="21">
        <f t="shared" si="4"/>
        <v>48</v>
      </c>
      <c r="DR3" s="21">
        <f t="shared" si="4"/>
        <v>48</v>
      </c>
      <c r="DS3" s="21">
        <f t="shared" si="4"/>
        <v>48</v>
      </c>
      <c r="DT3" s="21">
        <f t="shared" si="4"/>
        <v>48</v>
      </c>
      <c r="DU3" s="21">
        <f t="shared" si="4"/>
        <v>48</v>
      </c>
      <c r="DV3" s="9"/>
    </row>
    <row r="4" spans="1:127" ht="18.75" x14ac:dyDescent="0.25">
      <c r="B4" s="38" t="s">
        <v>25</v>
      </c>
      <c r="C4" s="2">
        <v>0</v>
      </c>
      <c r="D4" s="2">
        <v>0</v>
      </c>
      <c r="E4" s="2">
        <v>9</v>
      </c>
      <c r="F4" s="2">
        <v>0</v>
      </c>
      <c r="G4" s="2">
        <v>0</v>
      </c>
      <c r="H4" s="3">
        <v>3</v>
      </c>
      <c r="I4" s="3">
        <v>3</v>
      </c>
      <c r="J4" s="3">
        <v>0</v>
      </c>
      <c r="K4" s="3">
        <v>5</v>
      </c>
      <c r="L4" s="3">
        <v>7</v>
      </c>
      <c r="M4" s="3">
        <v>21</v>
      </c>
      <c r="N4" s="3">
        <v>0</v>
      </c>
      <c r="O4" s="3">
        <v>0</v>
      </c>
      <c r="P4" s="3">
        <v>0</v>
      </c>
      <c r="Q4" s="3">
        <v>0</v>
      </c>
      <c r="R4" s="3">
        <v>0</v>
      </c>
      <c r="S4" s="38">
        <v>48</v>
      </c>
      <c r="V4" s="38">
        <v>3.125E-2</v>
      </c>
      <c r="W4" s="2">
        <f>D3</f>
        <v>1</v>
      </c>
      <c r="X4" s="2">
        <f>D4</f>
        <v>0</v>
      </c>
      <c r="Y4" s="38">
        <f>D5</f>
        <v>0</v>
      </c>
      <c r="Z4" s="38">
        <f>D6</f>
        <v>0</v>
      </c>
      <c r="AA4" s="38">
        <f>D7</f>
        <v>0</v>
      </c>
      <c r="AB4" s="38">
        <f>D8</f>
        <v>0</v>
      </c>
      <c r="AC4" s="38">
        <f>D9</f>
        <v>0</v>
      </c>
      <c r="AD4" s="38">
        <f>D10</f>
        <v>0</v>
      </c>
      <c r="AE4" s="2">
        <f>D11</f>
        <v>0</v>
      </c>
      <c r="AF4" s="2">
        <f>D12</f>
        <v>0</v>
      </c>
      <c r="AG4" s="2">
        <f>D13</f>
        <v>0</v>
      </c>
      <c r="AH4" s="2">
        <f>D14</f>
        <v>0</v>
      </c>
      <c r="AI4" s="2">
        <f>D15</f>
        <v>0</v>
      </c>
      <c r="AJ4" s="2">
        <f>D16</f>
        <v>1</v>
      </c>
      <c r="AK4" s="2">
        <f>D17</f>
        <v>0</v>
      </c>
      <c r="AL4" s="2">
        <f>D18</f>
        <v>0</v>
      </c>
      <c r="AM4" s="2">
        <f>D19</f>
        <v>43</v>
      </c>
      <c r="AN4" s="2">
        <f>D20</f>
        <v>0</v>
      </c>
      <c r="AO4" s="2">
        <f>D21</f>
        <v>0</v>
      </c>
      <c r="AP4" s="2">
        <f>D22</f>
        <v>7</v>
      </c>
      <c r="AQ4" s="2">
        <f>D23</f>
        <v>0</v>
      </c>
      <c r="AR4" s="2">
        <f>D24</f>
        <v>0</v>
      </c>
      <c r="AS4" s="2">
        <f>D25</f>
        <v>0</v>
      </c>
      <c r="AT4" s="2">
        <f>D26</f>
        <v>25</v>
      </c>
      <c r="AU4" s="5"/>
      <c r="AV4" s="38">
        <v>3.125E-2</v>
      </c>
      <c r="AW4" s="25">
        <f t="shared" ref="AW4:BT4" si="5">PRODUCT(W4*100*1/W19)</f>
        <v>2.0833333333333335</v>
      </c>
      <c r="AX4" s="25">
        <f t="shared" si="5"/>
        <v>0</v>
      </c>
      <c r="AY4" s="24">
        <f t="shared" si="5"/>
        <v>0</v>
      </c>
      <c r="AZ4" s="24">
        <f t="shared" si="5"/>
        <v>0</v>
      </c>
      <c r="BA4" s="24">
        <f t="shared" si="5"/>
        <v>0</v>
      </c>
      <c r="BB4" s="24">
        <f t="shared" si="5"/>
        <v>0</v>
      </c>
      <c r="BC4" s="24">
        <f t="shared" si="5"/>
        <v>0</v>
      </c>
      <c r="BD4" s="24">
        <f t="shared" si="5"/>
        <v>0</v>
      </c>
      <c r="BE4" s="25">
        <f t="shared" si="5"/>
        <v>0</v>
      </c>
      <c r="BF4" s="25">
        <f t="shared" si="5"/>
        <v>0</v>
      </c>
      <c r="BG4" s="25">
        <f t="shared" si="5"/>
        <v>0</v>
      </c>
      <c r="BH4" s="25">
        <f t="shared" si="5"/>
        <v>0</v>
      </c>
      <c r="BI4" s="25">
        <f t="shared" si="5"/>
        <v>0</v>
      </c>
      <c r="BJ4" s="25">
        <f t="shared" si="5"/>
        <v>2.0833333333333335</v>
      </c>
      <c r="BK4" s="25">
        <f t="shared" si="5"/>
        <v>0</v>
      </c>
      <c r="BL4" s="25">
        <f t="shared" si="5"/>
        <v>0</v>
      </c>
      <c r="BM4" s="25">
        <f t="shared" si="5"/>
        <v>89.583333333333329</v>
      </c>
      <c r="BN4" s="25">
        <f t="shared" si="5"/>
        <v>0</v>
      </c>
      <c r="BO4" s="25">
        <f t="shared" si="5"/>
        <v>0</v>
      </c>
      <c r="BP4" s="25">
        <f t="shared" si="5"/>
        <v>14.583333333333334</v>
      </c>
      <c r="BQ4" s="25">
        <f t="shared" si="5"/>
        <v>0</v>
      </c>
      <c r="BR4" s="25">
        <f t="shared" si="5"/>
        <v>0</v>
      </c>
      <c r="BS4" s="25">
        <f t="shared" si="5"/>
        <v>0</v>
      </c>
      <c r="BT4" s="25">
        <f t="shared" si="5"/>
        <v>52.083333333333336</v>
      </c>
      <c r="BU4" s="38"/>
      <c r="BV4" s="38">
        <v>3.125E-2</v>
      </c>
      <c r="BW4" s="25">
        <f t="shared" ref="BW4:CT4" si="6">AW3+AW4</f>
        <v>2.0833333333333335</v>
      </c>
      <c r="BX4" s="25">
        <f t="shared" si="6"/>
        <v>0</v>
      </c>
      <c r="BY4" s="24">
        <f t="shared" si="6"/>
        <v>0</v>
      </c>
      <c r="BZ4" s="24">
        <f t="shared" si="6"/>
        <v>0</v>
      </c>
      <c r="CA4" s="24">
        <f t="shared" si="6"/>
        <v>0</v>
      </c>
      <c r="CB4" s="24">
        <f t="shared" si="6"/>
        <v>0</v>
      </c>
      <c r="CC4" s="24">
        <f t="shared" si="6"/>
        <v>0</v>
      </c>
      <c r="CD4" s="24">
        <f t="shared" si="6"/>
        <v>0</v>
      </c>
      <c r="CE4" s="25">
        <f t="shared" si="6"/>
        <v>0</v>
      </c>
      <c r="CF4" s="25">
        <f t="shared" si="6"/>
        <v>0</v>
      </c>
      <c r="CG4" s="25">
        <f t="shared" si="6"/>
        <v>0</v>
      </c>
      <c r="CH4" s="25">
        <f t="shared" si="6"/>
        <v>0</v>
      </c>
      <c r="CI4" s="25">
        <f t="shared" si="6"/>
        <v>0</v>
      </c>
      <c r="CJ4" s="25">
        <f t="shared" si="6"/>
        <v>2.0833333333333335</v>
      </c>
      <c r="CK4" s="25">
        <f t="shared" si="6"/>
        <v>0</v>
      </c>
      <c r="CL4" s="25">
        <f t="shared" si="6"/>
        <v>0</v>
      </c>
      <c r="CM4" s="25">
        <f t="shared" si="6"/>
        <v>89.583333333333329</v>
      </c>
      <c r="CN4" s="25">
        <f t="shared" si="6"/>
        <v>0</v>
      </c>
      <c r="CO4" s="25">
        <f t="shared" si="6"/>
        <v>0</v>
      </c>
      <c r="CP4" s="25">
        <f t="shared" si="6"/>
        <v>14.583333333333334</v>
      </c>
      <c r="CQ4" s="25">
        <f t="shared" si="6"/>
        <v>0</v>
      </c>
      <c r="CR4" s="25">
        <f t="shared" si="6"/>
        <v>0</v>
      </c>
      <c r="CS4" s="25">
        <f t="shared" si="6"/>
        <v>0</v>
      </c>
      <c r="CT4" s="25">
        <f t="shared" si="6"/>
        <v>52.083333333333336</v>
      </c>
      <c r="CW4" s="19" t="s">
        <v>39</v>
      </c>
      <c r="CX4" s="17"/>
      <c r="CY4" s="17">
        <f>BX7</f>
        <v>18.75</v>
      </c>
      <c r="CZ4" s="17"/>
      <c r="DA4" s="17"/>
      <c r="DB4" s="17"/>
      <c r="DC4" s="17"/>
      <c r="DD4" s="17"/>
      <c r="DE4" s="16"/>
      <c r="DF4" s="16">
        <f>CE12</f>
        <v>83.333333333333329</v>
      </c>
      <c r="DG4" s="16">
        <f>CF9</f>
        <v>43.75</v>
      </c>
      <c r="DH4" s="16">
        <f>CG14</f>
        <v>75</v>
      </c>
      <c r="DI4" s="16">
        <f>CH10</f>
        <v>60.416666666666664</v>
      </c>
      <c r="DJ4" s="12">
        <f>CI9</f>
        <v>45.833333333333329</v>
      </c>
      <c r="DK4" s="16">
        <f>CJ9</f>
        <v>45.833333333333336</v>
      </c>
      <c r="DL4" s="16">
        <f>CK7</f>
        <v>45.833333333333336</v>
      </c>
      <c r="DM4" s="16">
        <f>CL9</f>
        <v>91.666666666666657</v>
      </c>
      <c r="DN4" s="16">
        <f>CM5</f>
        <v>93.75</v>
      </c>
      <c r="DO4" s="16">
        <f>CN9</f>
        <v>97.916666666666671</v>
      </c>
      <c r="DP4" s="16">
        <f>CO9</f>
        <v>14.583333333333336</v>
      </c>
      <c r="DQ4" s="16">
        <f>CP7</f>
        <v>37.5</v>
      </c>
      <c r="DR4" s="16">
        <f>CQ11</f>
        <v>100</v>
      </c>
      <c r="DS4" s="16">
        <f>CR11</f>
        <v>100</v>
      </c>
      <c r="DT4" s="16">
        <f>CS11</f>
        <v>97.916666666666671</v>
      </c>
      <c r="DU4" s="16">
        <f>CT8</f>
        <v>97.916666666666657</v>
      </c>
      <c r="DV4" s="9"/>
    </row>
    <row r="5" spans="1:127" ht="18.75" x14ac:dyDescent="0.25">
      <c r="B5" s="38" t="s">
        <v>3</v>
      </c>
      <c r="C5" s="38">
        <v>0</v>
      </c>
      <c r="D5" s="38">
        <v>0</v>
      </c>
      <c r="E5" s="38">
        <v>0</v>
      </c>
      <c r="F5" s="38">
        <v>13</v>
      </c>
      <c r="G5" s="38">
        <v>0</v>
      </c>
      <c r="H5" s="38">
        <v>5</v>
      </c>
      <c r="I5" s="38">
        <v>10</v>
      </c>
      <c r="J5" s="38">
        <v>1</v>
      </c>
      <c r="K5" s="38">
        <v>7</v>
      </c>
      <c r="L5" s="38">
        <v>4</v>
      </c>
      <c r="M5" s="38">
        <v>6</v>
      </c>
      <c r="N5" s="38">
        <v>2</v>
      </c>
      <c r="O5" s="38">
        <v>0</v>
      </c>
      <c r="P5" s="38">
        <v>0</v>
      </c>
      <c r="Q5" s="38">
        <v>0</v>
      </c>
      <c r="R5" s="38">
        <v>0</v>
      </c>
      <c r="S5" s="38">
        <v>48</v>
      </c>
      <c r="V5" s="38">
        <v>6.25E-2</v>
      </c>
      <c r="W5" s="2">
        <f>E3</f>
        <v>0</v>
      </c>
      <c r="X5" s="2">
        <f>E4</f>
        <v>9</v>
      </c>
      <c r="Y5" s="38">
        <f>E5</f>
        <v>0</v>
      </c>
      <c r="Z5" s="38">
        <f>E6</f>
        <v>0</v>
      </c>
      <c r="AA5" s="38">
        <f>E7</f>
        <v>0</v>
      </c>
      <c r="AB5" s="38">
        <f>E8</f>
        <v>0</v>
      </c>
      <c r="AC5" s="38">
        <f>E9</f>
        <v>16</v>
      </c>
      <c r="AD5" s="38">
        <f>E10</f>
        <v>10</v>
      </c>
      <c r="AE5" s="2">
        <f>E11</f>
        <v>0</v>
      </c>
      <c r="AF5" s="2">
        <f>E12</f>
        <v>18</v>
      </c>
      <c r="AG5" s="2">
        <f>E13</f>
        <v>0</v>
      </c>
      <c r="AH5" s="2">
        <f>E14</f>
        <v>13</v>
      </c>
      <c r="AI5" s="2">
        <f>E15</f>
        <v>1</v>
      </c>
      <c r="AJ5" s="2">
        <f>E16</f>
        <v>0</v>
      </c>
      <c r="AK5" s="2">
        <f>E17</f>
        <v>14</v>
      </c>
      <c r="AL5" s="2">
        <f>E18</f>
        <v>30</v>
      </c>
      <c r="AM5" s="2">
        <f>E19</f>
        <v>2</v>
      </c>
      <c r="AN5" s="2">
        <f>E20</f>
        <v>0</v>
      </c>
      <c r="AO5" s="2">
        <f>E21</f>
        <v>2</v>
      </c>
      <c r="AP5" s="2">
        <f>E22</f>
        <v>6</v>
      </c>
      <c r="AQ5" s="2">
        <f>E23</f>
        <v>1</v>
      </c>
      <c r="AR5" s="2">
        <f>E24</f>
        <v>0</v>
      </c>
      <c r="AS5" s="2">
        <f>E25</f>
        <v>0</v>
      </c>
      <c r="AT5" s="2">
        <f>E26</f>
        <v>0</v>
      </c>
      <c r="AU5" s="5"/>
      <c r="AV5" s="38">
        <v>6.25E-2</v>
      </c>
      <c r="AW5" s="25">
        <f t="shared" ref="AW5:BT5" si="7">PRODUCT(W5*100*1/W19)</f>
        <v>0</v>
      </c>
      <c r="AX5" s="25">
        <f t="shared" si="7"/>
        <v>18.75</v>
      </c>
      <c r="AY5" s="24">
        <f t="shared" si="7"/>
        <v>0</v>
      </c>
      <c r="AZ5" s="24">
        <f t="shared" si="7"/>
        <v>0</v>
      </c>
      <c r="BA5" s="24">
        <f t="shared" si="7"/>
        <v>0</v>
      </c>
      <c r="BB5" s="24">
        <f t="shared" si="7"/>
        <v>0</v>
      </c>
      <c r="BC5" s="24">
        <f t="shared" si="7"/>
        <v>33.333333333333336</v>
      </c>
      <c r="BD5" s="24">
        <f t="shared" si="7"/>
        <v>20.833333333333332</v>
      </c>
      <c r="BE5" s="25">
        <f t="shared" si="7"/>
        <v>0</v>
      </c>
      <c r="BF5" s="25">
        <f t="shared" si="7"/>
        <v>37.5</v>
      </c>
      <c r="BG5" s="25">
        <f t="shared" si="7"/>
        <v>0</v>
      </c>
      <c r="BH5" s="25">
        <f t="shared" si="7"/>
        <v>27.083333333333332</v>
      </c>
      <c r="BI5" s="25">
        <f t="shared" si="7"/>
        <v>2.0833333333333335</v>
      </c>
      <c r="BJ5" s="25">
        <f t="shared" si="7"/>
        <v>0</v>
      </c>
      <c r="BK5" s="25">
        <f t="shared" si="7"/>
        <v>29.166666666666668</v>
      </c>
      <c r="BL5" s="25">
        <f t="shared" si="7"/>
        <v>62.5</v>
      </c>
      <c r="BM5" s="25">
        <f t="shared" si="7"/>
        <v>4.166666666666667</v>
      </c>
      <c r="BN5" s="25">
        <f t="shared" si="7"/>
        <v>0</v>
      </c>
      <c r="BO5" s="25">
        <f t="shared" si="7"/>
        <v>4.166666666666667</v>
      </c>
      <c r="BP5" s="25">
        <f t="shared" si="7"/>
        <v>12.5</v>
      </c>
      <c r="BQ5" s="25">
        <f t="shared" si="7"/>
        <v>2.0833333333333335</v>
      </c>
      <c r="BR5" s="25">
        <f t="shared" si="7"/>
        <v>0</v>
      </c>
      <c r="BS5" s="25">
        <f t="shared" si="7"/>
        <v>0</v>
      </c>
      <c r="BT5" s="25">
        <f t="shared" si="7"/>
        <v>0</v>
      </c>
      <c r="BU5" s="38"/>
      <c r="BV5" s="38">
        <v>6.25E-2</v>
      </c>
      <c r="BW5" s="25">
        <f t="shared" ref="BW5:CT5" si="8">AW3+AW4+AW5</f>
        <v>2.0833333333333335</v>
      </c>
      <c r="BX5" s="25">
        <f t="shared" si="8"/>
        <v>18.75</v>
      </c>
      <c r="BY5" s="24">
        <f t="shared" si="8"/>
        <v>0</v>
      </c>
      <c r="BZ5" s="24">
        <f t="shared" si="8"/>
        <v>0</v>
      </c>
      <c r="CA5" s="24">
        <f t="shared" si="8"/>
        <v>0</v>
      </c>
      <c r="CB5" s="24">
        <f t="shared" si="8"/>
        <v>0</v>
      </c>
      <c r="CC5" s="24">
        <f t="shared" si="8"/>
        <v>33.333333333333336</v>
      </c>
      <c r="CD5" s="24">
        <f t="shared" si="8"/>
        <v>20.833333333333332</v>
      </c>
      <c r="CE5" s="25">
        <f t="shared" si="8"/>
        <v>0</v>
      </c>
      <c r="CF5" s="25">
        <f t="shared" si="8"/>
        <v>37.5</v>
      </c>
      <c r="CG5" s="25">
        <f t="shared" si="8"/>
        <v>0</v>
      </c>
      <c r="CH5" s="25">
        <f t="shared" si="8"/>
        <v>27.083333333333332</v>
      </c>
      <c r="CI5" s="25">
        <f t="shared" si="8"/>
        <v>2.0833333333333335</v>
      </c>
      <c r="CJ5" s="25">
        <f t="shared" si="8"/>
        <v>2.0833333333333335</v>
      </c>
      <c r="CK5" s="25">
        <f t="shared" si="8"/>
        <v>29.166666666666668</v>
      </c>
      <c r="CL5" s="25">
        <f t="shared" si="8"/>
        <v>62.5</v>
      </c>
      <c r="CM5" s="25">
        <f t="shared" si="8"/>
        <v>93.75</v>
      </c>
      <c r="CN5" s="25">
        <f t="shared" si="8"/>
        <v>0</v>
      </c>
      <c r="CO5" s="25">
        <f t="shared" si="8"/>
        <v>4.166666666666667</v>
      </c>
      <c r="CP5" s="25">
        <f t="shared" si="8"/>
        <v>27.083333333333336</v>
      </c>
      <c r="CQ5" s="25">
        <f t="shared" si="8"/>
        <v>2.0833333333333335</v>
      </c>
      <c r="CR5" s="25">
        <f t="shared" si="8"/>
        <v>0</v>
      </c>
      <c r="CS5" s="25">
        <f t="shared" si="8"/>
        <v>0</v>
      </c>
      <c r="CT5" s="25">
        <f t="shared" si="8"/>
        <v>52.083333333333336</v>
      </c>
      <c r="CW5" s="19" t="s">
        <v>40</v>
      </c>
      <c r="CX5" s="17"/>
      <c r="CY5" s="17"/>
      <c r="CZ5" s="17"/>
      <c r="DA5" s="17"/>
      <c r="DB5" s="17"/>
      <c r="DC5" s="17"/>
      <c r="DD5" s="17"/>
      <c r="DE5" s="16"/>
      <c r="DF5" s="16">
        <f>CE13-CE12</f>
        <v>8.3333333333333286</v>
      </c>
      <c r="DG5" s="16"/>
      <c r="DH5" s="16"/>
      <c r="DI5" s="16">
        <f>CH11-CH10</f>
        <v>12.499999999999993</v>
      </c>
      <c r="DJ5" s="16"/>
      <c r="DK5" s="16"/>
      <c r="DL5" s="16"/>
      <c r="DM5" s="16">
        <f>CL10-CL9</f>
        <v>0</v>
      </c>
      <c r="DN5" s="16">
        <f>CM8-CM5</f>
        <v>2.0833333333333286</v>
      </c>
      <c r="DO5" s="16"/>
      <c r="DP5" s="16">
        <f>CO10-CO9</f>
        <v>0</v>
      </c>
      <c r="DQ5" s="16">
        <f>CP8-CP7</f>
        <v>2.0833333333333357</v>
      </c>
      <c r="DR5" s="16"/>
      <c r="DS5" s="16"/>
      <c r="DT5" s="16"/>
      <c r="DU5" s="16"/>
      <c r="DV5" s="9"/>
    </row>
    <row r="6" spans="1:127" ht="18.75" x14ac:dyDescent="0.25">
      <c r="B6" s="38" t="s">
        <v>5</v>
      </c>
      <c r="C6" s="38">
        <v>0</v>
      </c>
      <c r="D6" s="38">
        <v>0</v>
      </c>
      <c r="E6" s="38">
        <v>0</v>
      </c>
      <c r="F6" s="38">
        <v>0</v>
      </c>
      <c r="G6" s="38">
        <v>20</v>
      </c>
      <c r="H6" s="38">
        <v>0</v>
      </c>
      <c r="I6" s="38">
        <v>8</v>
      </c>
      <c r="J6" s="38">
        <v>3</v>
      </c>
      <c r="K6" s="38">
        <v>3</v>
      </c>
      <c r="L6" s="38">
        <v>4</v>
      </c>
      <c r="M6" s="38">
        <v>1</v>
      </c>
      <c r="N6" s="38">
        <v>2</v>
      </c>
      <c r="O6" s="38">
        <v>1</v>
      </c>
      <c r="P6" s="38">
        <v>6</v>
      </c>
      <c r="Q6" s="38">
        <v>0</v>
      </c>
      <c r="R6" s="38">
        <v>0</v>
      </c>
      <c r="S6" s="38">
        <v>48</v>
      </c>
      <c r="V6" s="38">
        <v>0.125</v>
      </c>
      <c r="W6" s="2">
        <f>F3</f>
        <v>5</v>
      </c>
      <c r="X6" s="2">
        <f>F4</f>
        <v>0</v>
      </c>
      <c r="Y6" s="38">
        <f>F5</f>
        <v>13</v>
      </c>
      <c r="Z6" s="38">
        <f>F6</f>
        <v>0</v>
      </c>
      <c r="AA6" s="38">
        <f>F7</f>
        <v>1</v>
      </c>
      <c r="AB6" s="38">
        <f>F8</f>
        <v>6</v>
      </c>
      <c r="AC6" s="38">
        <f>F9</f>
        <v>0</v>
      </c>
      <c r="AD6" s="38">
        <f>F10</f>
        <v>0</v>
      </c>
      <c r="AE6" s="2">
        <f>F11</f>
        <v>0</v>
      </c>
      <c r="AF6" s="2">
        <f>F12</f>
        <v>0</v>
      </c>
      <c r="AG6" s="2">
        <f>F13</f>
        <v>0</v>
      </c>
      <c r="AH6" s="2">
        <f>F14</f>
        <v>0</v>
      </c>
      <c r="AI6" s="2">
        <f>F15</f>
        <v>10</v>
      </c>
      <c r="AJ6" s="2">
        <f>F16</f>
        <v>12</v>
      </c>
      <c r="AK6" s="2">
        <f>F17</f>
        <v>7</v>
      </c>
      <c r="AL6" s="2">
        <f>F18</f>
        <v>0</v>
      </c>
      <c r="AM6" s="4">
        <f>F19</f>
        <v>0</v>
      </c>
      <c r="AN6" s="2">
        <f>F20</f>
        <v>0</v>
      </c>
      <c r="AO6" s="2">
        <f>F21</f>
        <v>0</v>
      </c>
      <c r="AP6" s="2">
        <f>F22</f>
        <v>5</v>
      </c>
      <c r="AQ6" s="2">
        <f>F23</f>
        <v>0</v>
      </c>
      <c r="AR6" s="2">
        <f>F24</f>
        <v>1</v>
      </c>
      <c r="AS6" s="2">
        <f>F25</f>
        <v>8</v>
      </c>
      <c r="AT6" s="2">
        <f>F26</f>
        <v>8</v>
      </c>
      <c r="AU6" s="5"/>
      <c r="AV6" s="38">
        <v>0.125</v>
      </c>
      <c r="AW6" s="25">
        <f t="shared" ref="AW6:BT6" si="9">PRODUCT(W6*100*1/W19)</f>
        <v>10.416666666666666</v>
      </c>
      <c r="AX6" s="25">
        <f t="shared" si="9"/>
        <v>0</v>
      </c>
      <c r="AY6" s="24">
        <f t="shared" si="9"/>
        <v>27.083333333333332</v>
      </c>
      <c r="AZ6" s="24">
        <f t="shared" si="9"/>
        <v>0</v>
      </c>
      <c r="BA6" s="24">
        <f t="shared" si="9"/>
        <v>2.0833333333333335</v>
      </c>
      <c r="BB6" s="24">
        <f t="shared" si="9"/>
        <v>12.5</v>
      </c>
      <c r="BC6" s="24">
        <f t="shared" si="9"/>
        <v>0</v>
      </c>
      <c r="BD6" s="24">
        <f t="shared" si="9"/>
        <v>0</v>
      </c>
      <c r="BE6" s="25">
        <f t="shared" si="9"/>
        <v>0</v>
      </c>
      <c r="BF6" s="25">
        <f t="shared" si="9"/>
        <v>0</v>
      </c>
      <c r="BG6" s="25">
        <f t="shared" si="9"/>
        <v>0</v>
      </c>
      <c r="BH6" s="25">
        <f t="shared" si="9"/>
        <v>0</v>
      </c>
      <c r="BI6" s="25">
        <f t="shared" si="9"/>
        <v>20.833333333333332</v>
      </c>
      <c r="BJ6" s="25">
        <f t="shared" si="9"/>
        <v>25</v>
      </c>
      <c r="BK6" s="25">
        <f t="shared" si="9"/>
        <v>14.583333333333334</v>
      </c>
      <c r="BL6" s="25">
        <f t="shared" si="9"/>
        <v>0</v>
      </c>
      <c r="BM6" s="26">
        <f t="shared" si="9"/>
        <v>0</v>
      </c>
      <c r="BN6" s="25">
        <f t="shared" si="9"/>
        <v>0</v>
      </c>
      <c r="BO6" s="25">
        <f t="shared" si="9"/>
        <v>0</v>
      </c>
      <c r="BP6" s="25">
        <f t="shared" si="9"/>
        <v>10.416666666666666</v>
      </c>
      <c r="BQ6" s="25">
        <f t="shared" si="9"/>
        <v>0</v>
      </c>
      <c r="BR6" s="25">
        <f t="shared" si="9"/>
        <v>2.0833333333333335</v>
      </c>
      <c r="BS6" s="25">
        <f t="shared" si="9"/>
        <v>16.666666666666668</v>
      </c>
      <c r="BT6" s="25">
        <f t="shared" si="9"/>
        <v>16.666666666666668</v>
      </c>
      <c r="BU6" s="38"/>
      <c r="BV6" s="38">
        <v>0.125</v>
      </c>
      <c r="BW6" s="25">
        <f t="shared" ref="BW6:CM6" si="10">AW3+AW4+AW5+AW6</f>
        <v>12.5</v>
      </c>
      <c r="BX6" s="25">
        <f t="shared" si="10"/>
        <v>18.75</v>
      </c>
      <c r="BY6" s="24">
        <f t="shared" si="10"/>
        <v>27.083333333333332</v>
      </c>
      <c r="BZ6" s="24">
        <f t="shared" si="10"/>
        <v>0</v>
      </c>
      <c r="CA6" s="24">
        <f t="shared" si="10"/>
        <v>2.0833333333333335</v>
      </c>
      <c r="CB6" s="24">
        <f t="shared" si="10"/>
        <v>12.5</v>
      </c>
      <c r="CC6" s="24">
        <f t="shared" si="10"/>
        <v>33.333333333333336</v>
      </c>
      <c r="CD6" s="24">
        <f t="shared" si="10"/>
        <v>20.833333333333332</v>
      </c>
      <c r="CE6" s="25">
        <f t="shared" si="10"/>
        <v>0</v>
      </c>
      <c r="CF6" s="25">
        <f t="shared" si="10"/>
        <v>37.5</v>
      </c>
      <c r="CG6" s="25">
        <f t="shared" si="10"/>
        <v>0</v>
      </c>
      <c r="CH6" s="25">
        <f t="shared" si="10"/>
        <v>27.083333333333332</v>
      </c>
      <c r="CI6" s="25">
        <f t="shared" si="10"/>
        <v>22.916666666666664</v>
      </c>
      <c r="CJ6" s="25">
        <f t="shared" si="10"/>
        <v>27.083333333333332</v>
      </c>
      <c r="CK6" s="25">
        <f t="shared" si="10"/>
        <v>43.75</v>
      </c>
      <c r="CL6" s="25">
        <f t="shared" si="10"/>
        <v>62.5</v>
      </c>
      <c r="CM6" s="26">
        <f t="shared" si="10"/>
        <v>93.75</v>
      </c>
      <c r="CN6" s="25">
        <f>BN4+BN5+BN6</f>
        <v>0</v>
      </c>
      <c r="CO6" s="25">
        <f t="shared" ref="CO6:CT6" si="11">BO3+BO4+BO5+BO6</f>
        <v>4.166666666666667</v>
      </c>
      <c r="CP6" s="25">
        <f t="shared" si="11"/>
        <v>37.5</v>
      </c>
      <c r="CQ6" s="25">
        <f t="shared" si="11"/>
        <v>2.0833333333333335</v>
      </c>
      <c r="CR6" s="25">
        <f t="shared" si="11"/>
        <v>2.0833333333333335</v>
      </c>
      <c r="CS6" s="25">
        <f t="shared" si="11"/>
        <v>16.666666666666668</v>
      </c>
      <c r="CT6" s="25">
        <f t="shared" si="11"/>
        <v>68.75</v>
      </c>
      <c r="CW6" s="19" t="s">
        <v>41</v>
      </c>
      <c r="CX6" s="17"/>
      <c r="CY6" s="17">
        <f>BX18-BX7</f>
        <v>81.25</v>
      </c>
      <c r="CZ6" s="17"/>
      <c r="DA6" s="17"/>
      <c r="DB6" s="17"/>
      <c r="DC6" s="17"/>
      <c r="DD6" s="17"/>
      <c r="DE6" s="16"/>
      <c r="DF6" s="16">
        <f>CE18-CE13</f>
        <v>8.3333333333333286</v>
      </c>
      <c r="DG6" s="16">
        <f>CF18-CF9</f>
        <v>56.25</v>
      </c>
      <c r="DH6" s="16">
        <f>CG18-CG14</f>
        <v>25</v>
      </c>
      <c r="DI6" s="16">
        <f>CH18-CH11</f>
        <v>27.083333333333329</v>
      </c>
      <c r="DJ6" s="16">
        <f>CI18-CI9</f>
        <v>54.166666666666671</v>
      </c>
      <c r="DK6" s="16">
        <f>CJ18-CJ9</f>
        <v>54.166666666666664</v>
      </c>
      <c r="DL6" s="16">
        <f>CK18-CK7</f>
        <v>54.166666666666664</v>
      </c>
      <c r="DM6" s="16">
        <f>CL18-CL10</f>
        <v>8.3333333333333286</v>
      </c>
      <c r="DN6" s="16">
        <f>CM18-CM8</f>
        <v>4.1666666666666714</v>
      </c>
      <c r="DO6" s="16">
        <f>CN18-CN9</f>
        <v>2.0833333333333286</v>
      </c>
      <c r="DP6" s="16">
        <f>CO18-CO10</f>
        <v>85.416666666666657</v>
      </c>
      <c r="DQ6" s="16">
        <f>CP18-CP8</f>
        <v>60.416666666666664</v>
      </c>
      <c r="DR6" s="16">
        <f>CQ18-CQ11</f>
        <v>0</v>
      </c>
      <c r="DS6" s="16">
        <f>CR18-CR11</f>
        <v>0</v>
      </c>
      <c r="DT6" s="16">
        <f>CS18-CS11</f>
        <v>2.0833333333333286</v>
      </c>
      <c r="DU6" s="16">
        <f>CT18-CT8</f>
        <v>2.0833333333333286</v>
      </c>
      <c r="DV6" s="9"/>
    </row>
    <row r="7" spans="1:127" x14ac:dyDescent="0.25">
      <c r="B7" s="38" t="s">
        <v>7</v>
      </c>
      <c r="C7" s="38">
        <v>0</v>
      </c>
      <c r="D7" s="38">
        <v>0</v>
      </c>
      <c r="E7" s="38">
        <v>0</v>
      </c>
      <c r="F7" s="38">
        <v>1</v>
      </c>
      <c r="G7" s="38">
        <v>1</v>
      </c>
      <c r="H7" s="38">
        <v>4</v>
      </c>
      <c r="I7" s="38">
        <v>4</v>
      </c>
      <c r="J7" s="38">
        <v>3</v>
      </c>
      <c r="K7" s="38">
        <v>8</v>
      </c>
      <c r="L7" s="38">
        <v>10</v>
      </c>
      <c r="M7" s="38">
        <v>17</v>
      </c>
      <c r="N7" s="38">
        <v>0</v>
      </c>
      <c r="O7" s="38">
        <v>0</v>
      </c>
      <c r="P7" s="38">
        <v>0</v>
      </c>
      <c r="Q7" s="38">
        <v>0</v>
      </c>
      <c r="R7" s="38">
        <v>0</v>
      </c>
      <c r="S7" s="38">
        <v>48</v>
      </c>
      <c r="V7" s="38">
        <v>0.25</v>
      </c>
      <c r="W7" s="3">
        <f>G3</f>
        <v>3</v>
      </c>
      <c r="X7" s="2">
        <f>G4</f>
        <v>0</v>
      </c>
      <c r="Y7" s="38">
        <f>G5</f>
        <v>0</v>
      </c>
      <c r="Z7" s="38">
        <f>G6</f>
        <v>20</v>
      </c>
      <c r="AA7" s="38">
        <f>G7</f>
        <v>1</v>
      </c>
      <c r="AB7" s="38">
        <f>G8</f>
        <v>0</v>
      </c>
      <c r="AC7" s="38">
        <f>G9</f>
        <v>7</v>
      </c>
      <c r="AD7" s="38">
        <f>G10</f>
        <v>1</v>
      </c>
      <c r="AE7" s="2">
        <f>G11</f>
        <v>26</v>
      </c>
      <c r="AF7" s="2">
        <f>G12</f>
        <v>0</v>
      </c>
      <c r="AG7" s="2">
        <f>G13</f>
        <v>0</v>
      </c>
      <c r="AH7" s="2">
        <f>G14</f>
        <v>7</v>
      </c>
      <c r="AI7" s="2">
        <f>G15</f>
        <v>9</v>
      </c>
      <c r="AJ7" s="2">
        <f>G16</f>
        <v>8</v>
      </c>
      <c r="AK7" s="2">
        <f>G17</f>
        <v>1</v>
      </c>
      <c r="AL7" s="2">
        <f>G18</f>
        <v>6</v>
      </c>
      <c r="AM7" s="4">
        <f>G19</f>
        <v>1</v>
      </c>
      <c r="AN7" s="2">
        <f>G20</f>
        <v>6</v>
      </c>
      <c r="AO7" s="2">
        <f>G21</f>
        <v>3</v>
      </c>
      <c r="AP7" s="2">
        <f>G22</f>
        <v>0</v>
      </c>
      <c r="AQ7" s="2">
        <f>G23</f>
        <v>15</v>
      </c>
      <c r="AR7" s="2">
        <f>G24</f>
        <v>0</v>
      </c>
      <c r="AS7" s="2">
        <f>G25</f>
        <v>0</v>
      </c>
      <c r="AT7" s="2">
        <f>G26</f>
        <v>10</v>
      </c>
      <c r="AU7" s="5"/>
      <c r="AV7" s="38">
        <v>0.25</v>
      </c>
      <c r="AW7" s="27">
        <f t="shared" ref="AW7:BT7" si="12">PRODUCT(W7*100*1/W19)</f>
        <v>6.25</v>
      </c>
      <c r="AX7" s="25">
        <f t="shared" si="12"/>
        <v>0</v>
      </c>
      <c r="AY7" s="24">
        <f t="shared" si="12"/>
        <v>0</v>
      </c>
      <c r="AZ7" s="24">
        <f t="shared" si="12"/>
        <v>41.666666666666664</v>
      </c>
      <c r="BA7" s="24">
        <f t="shared" si="12"/>
        <v>2.0833333333333335</v>
      </c>
      <c r="BB7" s="24">
        <f t="shared" si="12"/>
        <v>0</v>
      </c>
      <c r="BC7" s="24">
        <f t="shared" si="12"/>
        <v>14.583333333333334</v>
      </c>
      <c r="BD7" s="24">
        <f t="shared" si="12"/>
        <v>2.0833333333333335</v>
      </c>
      <c r="BE7" s="25">
        <f t="shared" si="12"/>
        <v>54.166666666666664</v>
      </c>
      <c r="BF7" s="25">
        <f t="shared" si="12"/>
        <v>0</v>
      </c>
      <c r="BG7" s="25">
        <f t="shared" si="12"/>
        <v>0</v>
      </c>
      <c r="BH7" s="25">
        <f t="shared" si="12"/>
        <v>14.583333333333334</v>
      </c>
      <c r="BI7" s="25">
        <f t="shared" si="12"/>
        <v>18.75</v>
      </c>
      <c r="BJ7" s="25">
        <f t="shared" si="12"/>
        <v>16.666666666666668</v>
      </c>
      <c r="BK7" s="25">
        <f t="shared" si="12"/>
        <v>2.0833333333333335</v>
      </c>
      <c r="BL7" s="25">
        <f t="shared" si="12"/>
        <v>12.5</v>
      </c>
      <c r="BM7" s="26">
        <f t="shared" si="12"/>
        <v>2.0833333333333335</v>
      </c>
      <c r="BN7" s="25">
        <f t="shared" si="12"/>
        <v>12.5</v>
      </c>
      <c r="BO7" s="25">
        <f t="shared" si="12"/>
        <v>6.25</v>
      </c>
      <c r="BP7" s="25">
        <f t="shared" si="12"/>
        <v>0</v>
      </c>
      <c r="BQ7" s="25">
        <f t="shared" si="12"/>
        <v>31.25</v>
      </c>
      <c r="BR7" s="25">
        <f t="shared" si="12"/>
        <v>0</v>
      </c>
      <c r="BS7" s="25">
        <f t="shared" si="12"/>
        <v>0</v>
      </c>
      <c r="BT7" s="25">
        <f t="shared" si="12"/>
        <v>20.833333333333332</v>
      </c>
      <c r="BU7" s="38"/>
      <c r="BV7" s="38">
        <v>0.25</v>
      </c>
      <c r="BW7" s="27">
        <f t="shared" ref="BW7:CT7" si="13">AW3+AW4+AW5+AW6+AW7</f>
        <v>18.75</v>
      </c>
      <c r="BX7" s="25">
        <f t="shared" si="13"/>
        <v>18.75</v>
      </c>
      <c r="BY7" s="24">
        <f t="shared" si="13"/>
        <v>27.083333333333332</v>
      </c>
      <c r="BZ7" s="24">
        <f t="shared" si="13"/>
        <v>41.666666666666664</v>
      </c>
      <c r="CA7" s="24">
        <f t="shared" si="13"/>
        <v>4.166666666666667</v>
      </c>
      <c r="CB7" s="24">
        <f t="shared" si="13"/>
        <v>12.5</v>
      </c>
      <c r="CC7" s="24">
        <f t="shared" si="13"/>
        <v>47.916666666666671</v>
      </c>
      <c r="CD7" s="24">
        <f t="shared" si="13"/>
        <v>22.916666666666664</v>
      </c>
      <c r="CE7" s="25">
        <f t="shared" si="13"/>
        <v>54.166666666666664</v>
      </c>
      <c r="CF7" s="25">
        <f t="shared" si="13"/>
        <v>37.5</v>
      </c>
      <c r="CG7" s="25">
        <f t="shared" si="13"/>
        <v>0</v>
      </c>
      <c r="CH7" s="25">
        <f t="shared" si="13"/>
        <v>41.666666666666664</v>
      </c>
      <c r="CI7" s="25">
        <f t="shared" si="13"/>
        <v>41.666666666666664</v>
      </c>
      <c r="CJ7" s="25">
        <f t="shared" si="13"/>
        <v>43.75</v>
      </c>
      <c r="CK7" s="25">
        <f t="shared" si="13"/>
        <v>45.833333333333336</v>
      </c>
      <c r="CL7" s="25">
        <f t="shared" si="13"/>
        <v>75</v>
      </c>
      <c r="CM7" s="26">
        <f t="shared" si="13"/>
        <v>95.833333333333329</v>
      </c>
      <c r="CN7" s="25">
        <f t="shared" si="13"/>
        <v>12.5</v>
      </c>
      <c r="CO7" s="25">
        <f t="shared" si="13"/>
        <v>10.416666666666668</v>
      </c>
      <c r="CP7" s="25">
        <f t="shared" si="13"/>
        <v>37.5</v>
      </c>
      <c r="CQ7" s="25">
        <f t="shared" si="13"/>
        <v>33.333333333333336</v>
      </c>
      <c r="CR7" s="25">
        <f t="shared" si="13"/>
        <v>2.0833333333333335</v>
      </c>
      <c r="CS7" s="25">
        <f t="shared" si="13"/>
        <v>16.666666666666668</v>
      </c>
      <c r="CT7" s="25">
        <f t="shared" si="13"/>
        <v>89.583333333333329</v>
      </c>
      <c r="CW7" s="23"/>
      <c r="CX7" s="23"/>
      <c r="CY7" s="23"/>
      <c r="CZ7" s="23"/>
      <c r="DA7" s="23"/>
      <c r="DB7" s="23"/>
      <c r="DC7" s="23"/>
      <c r="DD7" s="23"/>
      <c r="DE7" s="23"/>
      <c r="DF7" s="23"/>
      <c r="DG7" s="23"/>
      <c r="DH7" s="23"/>
      <c r="DI7" s="23"/>
      <c r="DJ7" s="23"/>
      <c r="DK7" s="23"/>
      <c r="DL7" s="23"/>
      <c r="DM7" s="23"/>
      <c r="DN7" s="23"/>
      <c r="DO7" s="23"/>
      <c r="DP7" s="23"/>
      <c r="DQ7" s="23"/>
      <c r="DR7" s="23"/>
      <c r="DS7" s="23"/>
      <c r="DT7" s="23"/>
      <c r="DU7" s="9"/>
    </row>
    <row r="8" spans="1:127" x14ac:dyDescent="0.25">
      <c r="B8" s="38" t="s">
        <v>9</v>
      </c>
      <c r="C8" s="38">
        <v>0</v>
      </c>
      <c r="D8" s="38">
        <v>0</v>
      </c>
      <c r="E8" s="38">
        <v>0</v>
      </c>
      <c r="F8" s="38">
        <v>6</v>
      </c>
      <c r="G8" s="38">
        <v>0</v>
      </c>
      <c r="H8" s="38">
        <v>5</v>
      </c>
      <c r="I8" s="38">
        <v>4</v>
      </c>
      <c r="J8" s="38">
        <v>2</v>
      </c>
      <c r="K8" s="38">
        <v>6</v>
      </c>
      <c r="L8" s="38">
        <v>8</v>
      </c>
      <c r="M8" s="38">
        <v>1</v>
      </c>
      <c r="N8" s="38">
        <v>1</v>
      </c>
      <c r="O8" s="38">
        <v>15</v>
      </c>
      <c r="P8" s="38">
        <v>0</v>
      </c>
      <c r="Q8" s="38">
        <v>0</v>
      </c>
      <c r="R8" s="38">
        <v>0</v>
      </c>
      <c r="S8" s="38">
        <v>48</v>
      </c>
      <c r="V8" s="38">
        <v>0.5</v>
      </c>
      <c r="W8" s="3">
        <f>H3</f>
        <v>1</v>
      </c>
      <c r="X8" s="3">
        <f>H4</f>
        <v>3</v>
      </c>
      <c r="Y8" s="38">
        <f>H5</f>
        <v>5</v>
      </c>
      <c r="Z8" s="38">
        <f>H6</f>
        <v>0</v>
      </c>
      <c r="AA8" s="38">
        <f>H7</f>
        <v>4</v>
      </c>
      <c r="AB8" s="38">
        <f>H8</f>
        <v>5</v>
      </c>
      <c r="AC8" s="38">
        <f>H9</f>
        <v>6</v>
      </c>
      <c r="AD8" s="38">
        <f>H10</f>
        <v>4</v>
      </c>
      <c r="AE8" s="2">
        <f>H11</f>
        <v>0</v>
      </c>
      <c r="AF8" s="2">
        <f>H12</f>
        <v>0</v>
      </c>
      <c r="AG8" s="2">
        <f>H13</f>
        <v>16</v>
      </c>
      <c r="AH8" s="2">
        <f>H14</f>
        <v>3</v>
      </c>
      <c r="AI8" s="2">
        <f>H15</f>
        <v>2</v>
      </c>
      <c r="AJ8" s="2">
        <f>H16</f>
        <v>1</v>
      </c>
      <c r="AK8" s="3">
        <f>H17</f>
        <v>4</v>
      </c>
      <c r="AL8" s="2">
        <f>H18</f>
        <v>4</v>
      </c>
      <c r="AM8" s="4">
        <f>H19</f>
        <v>0</v>
      </c>
      <c r="AN8" s="2">
        <f>H20</f>
        <v>27</v>
      </c>
      <c r="AO8" s="2">
        <f>H21</f>
        <v>1</v>
      </c>
      <c r="AP8" s="4">
        <f>H22</f>
        <v>1</v>
      </c>
      <c r="AQ8" s="2">
        <f>H23</f>
        <v>19</v>
      </c>
      <c r="AR8" s="2">
        <f>H24</f>
        <v>4</v>
      </c>
      <c r="AS8" s="2">
        <f>H25</f>
        <v>8</v>
      </c>
      <c r="AT8" s="2">
        <f>H26</f>
        <v>4</v>
      </c>
      <c r="AU8" s="5"/>
      <c r="AV8" s="38">
        <v>0.5</v>
      </c>
      <c r="AW8" s="27">
        <f t="shared" ref="AW8:BT8" si="14">PRODUCT(W8*100*1/W19)</f>
        <v>2.0833333333333335</v>
      </c>
      <c r="AX8" s="27">
        <f t="shared" si="14"/>
        <v>6.25</v>
      </c>
      <c r="AY8" s="24">
        <f t="shared" si="14"/>
        <v>10.416666666666666</v>
      </c>
      <c r="AZ8" s="24">
        <f t="shared" si="14"/>
        <v>0</v>
      </c>
      <c r="BA8" s="24">
        <f t="shared" si="14"/>
        <v>8.3333333333333339</v>
      </c>
      <c r="BB8" s="24">
        <f t="shared" si="14"/>
        <v>10.416666666666666</v>
      </c>
      <c r="BC8" s="24">
        <f t="shared" si="14"/>
        <v>12.5</v>
      </c>
      <c r="BD8" s="24">
        <f t="shared" si="14"/>
        <v>8.3333333333333339</v>
      </c>
      <c r="BE8" s="25">
        <f t="shared" si="14"/>
        <v>0</v>
      </c>
      <c r="BF8" s="25">
        <f t="shared" si="14"/>
        <v>0</v>
      </c>
      <c r="BG8" s="25">
        <f t="shared" si="14"/>
        <v>33.333333333333336</v>
      </c>
      <c r="BH8" s="25">
        <f t="shared" si="14"/>
        <v>6.25</v>
      </c>
      <c r="BI8" s="25">
        <f t="shared" si="14"/>
        <v>4.166666666666667</v>
      </c>
      <c r="BJ8" s="25">
        <f t="shared" si="14"/>
        <v>2.0833333333333335</v>
      </c>
      <c r="BK8" s="27">
        <f t="shared" si="14"/>
        <v>8.3333333333333339</v>
      </c>
      <c r="BL8" s="25">
        <f t="shared" si="14"/>
        <v>8.3333333333333339</v>
      </c>
      <c r="BM8" s="26">
        <f t="shared" si="14"/>
        <v>0</v>
      </c>
      <c r="BN8" s="25">
        <f t="shared" si="14"/>
        <v>56.25</v>
      </c>
      <c r="BO8" s="25">
        <f t="shared" si="14"/>
        <v>2.0833333333333335</v>
      </c>
      <c r="BP8" s="26">
        <f t="shared" si="14"/>
        <v>2.0833333333333335</v>
      </c>
      <c r="BQ8" s="25">
        <f t="shared" si="14"/>
        <v>39.583333333333336</v>
      </c>
      <c r="BR8" s="25">
        <f t="shared" si="14"/>
        <v>8.3333333333333339</v>
      </c>
      <c r="BS8" s="25">
        <f t="shared" si="14"/>
        <v>16.666666666666668</v>
      </c>
      <c r="BT8" s="25">
        <f t="shared" si="14"/>
        <v>8.3333333333333339</v>
      </c>
      <c r="BU8" s="38"/>
      <c r="BV8" s="38">
        <v>0.5</v>
      </c>
      <c r="BW8" s="27">
        <f t="shared" ref="BW8:CT8" si="15">AW3+AW4+AW5+AW6+AW7+AW8</f>
        <v>20.833333333333332</v>
      </c>
      <c r="BX8" s="27">
        <f t="shared" si="15"/>
        <v>25</v>
      </c>
      <c r="BY8" s="24">
        <f t="shared" si="15"/>
        <v>37.5</v>
      </c>
      <c r="BZ8" s="24">
        <f t="shared" si="15"/>
        <v>41.666666666666664</v>
      </c>
      <c r="CA8" s="24">
        <f t="shared" si="15"/>
        <v>12.5</v>
      </c>
      <c r="CB8" s="24">
        <f t="shared" si="15"/>
        <v>22.916666666666664</v>
      </c>
      <c r="CC8" s="24">
        <f t="shared" si="15"/>
        <v>60.416666666666671</v>
      </c>
      <c r="CD8" s="24">
        <f t="shared" si="15"/>
        <v>31.25</v>
      </c>
      <c r="CE8" s="25">
        <f t="shared" si="15"/>
        <v>54.166666666666664</v>
      </c>
      <c r="CF8" s="25">
        <f t="shared" si="15"/>
        <v>37.5</v>
      </c>
      <c r="CG8" s="25">
        <f t="shared" si="15"/>
        <v>33.333333333333336</v>
      </c>
      <c r="CH8" s="25">
        <f t="shared" si="15"/>
        <v>47.916666666666664</v>
      </c>
      <c r="CI8" s="25">
        <f t="shared" si="15"/>
        <v>45.833333333333329</v>
      </c>
      <c r="CJ8" s="25">
        <f t="shared" si="15"/>
        <v>45.833333333333336</v>
      </c>
      <c r="CK8" s="27">
        <f t="shared" si="15"/>
        <v>54.166666666666671</v>
      </c>
      <c r="CL8" s="25">
        <f t="shared" si="15"/>
        <v>83.333333333333329</v>
      </c>
      <c r="CM8" s="26">
        <f t="shared" si="15"/>
        <v>95.833333333333329</v>
      </c>
      <c r="CN8" s="25">
        <f t="shared" si="15"/>
        <v>68.75</v>
      </c>
      <c r="CO8" s="25">
        <f t="shared" si="15"/>
        <v>12.500000000000002</v>
      </c>
      <c r="CP8" s="26">
        <f t="shared" si="15"/>
        <v>39.583333333333336</v>
      </c>
      <c r="CQ8" s="25">
        <f t="shared" si="15"/>
        <v>72.916666666666671</v>
      </c>
      <c r="CR8" s="25">
        <f t="shared" si="15"/>
        <v>10.416666666666668</v>
      </c>
      <c r="CS8" s="25">
        <f t="shared" si="15"/>
        <v>33.333333333333336</v>
      </c>
      <c r="CT8" s="25">
        <f t="shared" si="15"/>
        <v>97.916666666666657</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38" t="s">
        <v>10</v>
      </c>
      <c r="C9" s="38">
        <v>0</v>
      </c>
      <c r="D9" s="38">
        <v>0</v>
      </c>
      <c r="E9" s="38">
        <v>16</v>
      </c>
      <c r="F9" s="38">
        <v>0</v>
      </c>
      <c r="G9" s="38">
        <v>7</v>
      </c>
      <c r="H9" s="38">
        <v>6</v>
      </c>
      <c r="I9" s="38">
        <v>6</v>
      </c>
      <c r="J9" s="38">
        <v>1</v>
      </c>
      <c r="K9" s="38">
        <v>1</v>
      </c>
      <c r="L9" s="38">
        <v>1</v>
      </c>
      <c r="M9" s="38">
        <v>8</v>
      </c>
      <c r="N9" s="38">
        <v>2</v>
      </c>
      <c r="O9" s="38">
        <v>0</v>
      </c>
      <c r="P9" s="38">
        <v>0</v>
      </c>
      <c r="Q9" s="38">
        <v>0</v>
      </c>
      <c r="R9" s="38">
        <v>0</v>
      </c>
      <c r="S9" s="38">
        <v>48</v>
      </c>
      <c r="V9" s="38">
        <v>1</v>
      </c>
      <c r="W9" s="3">
        <f>I3</f>
        <v>8</v>
      </c>
      <c r="X9" s="3">
        <f>I4</f>
        <v>3</v>
      </c>
      <c r="Y9" s="38">
        <f>I5</f>
        <v>10</v>
      </c>
      <c r="Z9" s="38">
        <f>I6</f>
        <v>8</v>
      </c>
      <c r="AA9" s="38">
        <f>I7</f>
        <v>4</v>
      </c>
      <c r="AB9" s="38">
        <f>I8</f>
        <v>4</v>
      </c>
      <c r="AC9" s="38">
        <f>I9</f>
        <v>6</v>
      </c>
      <c r="AD9" s="38">
        <f>I10</f>
        <v>2</v>
      </c>
      <c r="AE9" s="2">
        <f>I11</f>
        <v>13</v>
      </c>
      <c r="AF9" s="2">
        <f>I12</f>
        <v>3</v>
      </c>
      <c r="AG9" s="2">
        <f>I13</f>
        <v>0</v>
      </c>
      <c r="AH9" s="2">
        <f>I14</f>
        <v>2</v>
      </c>
      <c r="AI9" s="2">
        <f>I15</f>
        <v>0</v>
      </c>
      <c r="AJ9" s="2">
        <f>I16</f>
        <v>0</v>
      </c>
      <c r="AK9" s="3">
        <f>I17</f>
        <v>9</v>
      </c>
      <c r="AL9" s="2">
        <f>I18</f>
        <v>4</v>
      </c>
      <c r="AM9" s="3">
        <f>I19</f>
        <v>0</v>
      </c>
      <c r="AN9" s="2">
        <f>I20</f>
        <v>14</v>
      </c>
      <c r="AO9" s="2">
        <f>I21</f>
        <v>1</v>
      </c>
      <c r="AP9" s="3">
        <f>I22</f>
        <v>2</v>
      </c>
      <c r="AQ9" s="2">
        <f>I23</f>
        <v>12</v>
      </c>
      <c r="AR9" s="2">
        <f>I24</f>
        <v>20</v>
      </c>
      <c r="AS9" s="2">
        <f>I25</f>
        <v>12</v>
      </c>
      <c r="AT9" s="3">
        <f>I26</f>
        <v>1</v>
      </c>
      <c r="AU9" s="5"/>
      <c r="AV9" s="38">
        <v>1</v>
      </c>
      <c r="AW9" s="27">
        <f t="shared" ref="AW9:BT9" si="16">PRODUCT(W9*100*1/W19)</f>
        <v>16.666666666666668</v>
      </c>
      <c r="AX9" s="27">
        <f t="shared" si="16"/>
        <v>6.25</v>
      </c>
      <c r="AY9" s="24">
        <f t="shared" si="16"/>
        <v>20.833333333333332</v>
      </c>
      <c r="AZ9" s="24">
        <f t="shared" si="16"/>
        <v>16.666666666666668</v>
      </c>
      <c r="BA9" s="24">
        <f t="shared" si="16"/>
        <v>8.3333333333333339</v>
      </c>
      <c r="BB9" s="24">
        <f t="shared" si="16"/>
        <v>8.3333333333333339</v>
      </c>
      <c r="BC9" s="24">
        <f t="shared" si="16"/>
        <v>12.5</v>
      </c>
      <c r="BD9" s="24">
        <f t="shared" si="16"/>
        <v>4.166666666666667</v>
      </c>
      <c r="BE9" s="25">
        <f t="shared" si="16"/>
        <v>27.083333333333332</v>
      </c>
      <c r="BF9" s="25">
        <f t="shared" si="16"/>
        <v>6.25</v>
      </c>
      <c r="BG9" s="25">
        <f t="shared" si="16"/>
        <v>0</v>
      </c>
      <c r="BH9" s="25">
        <f t="shared" si="16"/>
        <v>4.166666666666667</v>
      </c>
      <c r="BI9" s="25">
        <f t="shared" si="16"/>
        <v>0</v>
      </c>
      <c r="BJ9" s="25">
        <f t="shared" si="16"/>
        <v>0</v>
      </c>
      <c r="BK9" s="27">
        <f t="shared" si="16"/>
        <v>18.75</v>
      </c>
      <c r="BL9" s="25">
        <f t="shared" si="16"/>
        <v>8.3333333333333339</v>
      </c>
      <c r="BM9" s="27">
        <f t="shared" si="16"/>
        <v>0</v>
      </c>
      <c r="BN9" s="25">
        <f t="shared" si="16"/>
        <v>29.166666666666668</v>
      </c>
      <c r="BO9" s="25">
        <f t="shared" si="16"/>
        <v>2.0833333333333335</v>
      </c>
      <c r="BP9" s="27">
        <f t="shared" si="16"/>
        <v>4.166666666666667</v>
      </c>
      <c r="BQ9" s="25">
        <f t="shared" si="16"/>
        <v>25</v>
      </c>
      <c r="BR9" s="25">
        <f t="shared" si="16"/>
        <v>41.666666666666664</v>
      </c>
      <c r="BS9" s="25">
        <f t="shared" si="16"/>
        <v>25</v>
      </c>
      <c r="BT9" s="27">
        <f t="shared" si="16"/>
        <v>2.0833333333333335</v>
      </c>
      <c r="BU9" s="38"/>
      <c r="BV9" s="38">
        <v>1</v>
      </c>
      <c r="BW9" s="27">
        <f t="shared" ref="BW9:CT9" si="17">AW3+AW4+AW5+AW6+AW7+AW8+AW9</f>
        <v>37.5</v>
      </c>
      <c r="BX9" s="27">
        <f t="shared" si="17"/>
        <v>31.25</v>
      </c>
      <c r="BY9" s="24">
        <f t="shared" si="17"/>
        <v>58.333333333333329</v>
      </c>
      <c r="BZ9" s="24">
        <f t="shared" si="17"/>
        <v>58.333333333333329</v>
      </c>
      <c r="CA9" s="24">
        <f t="shared" si="17"/>
        <v>20.833333333333336</v>
      </c>
      <c r="CB9" s="24">
        <f t="shared" si="17"/>
        <v>31.25</v>
      </c>
      <c r="CC9" s="24">
        <f t="shared" si="17"/>
        <v>72.916666666666671</v>
      </c>
      <c r="CD9" s="24">
        <f t="shared" si="17"/>
        <v>35.416666666666664</v>
      </c>
      <c r="CE9" s="25">
        <f t="shared" si="17"/>
        <v>81.25</v>
      </c>
      <c r="CF9" s="25">
        <f t="shared" si="17"/>
        <v>43.75</v>
      </c>
      <c r="CG9" s="25">
        <f t="shared" si="17"/>
        <v>33.333333333333336</v>
      </c>
      <c r="CH9" s="25">
        <f t="shared" si="17"/>
        <v>52.083333333333329</v>
      </c>
      <c r="CI9" s="25">
        <f t="shared" si="17"/>
        <v>45.833333333333329</v>
      </c>
      <c r="CJ9" s="25">
        <f t="shared" si="17"/>
        <v>45.833333333333336</v>
      </c>
      <c r="CK9" s="27">
        <f t="shared" si="17"/>
        <v>72.916666666666671</v>
      </c>
      <c r="CL9" s="25">
        <f t="shared" si="17"/>
        <v>91.666666666666657</v>
      </c>
      <c r="CM9" s="27">
        <f t="shared" si="17"/>
        <v>95.833333333333329</v>
      </c>
      <c r="CN9" s="25">
        <f t="shared" si="17"/>
        <v>97.916666666666671</v>
      </c>
      <c r="CO9" s="25">
        <f t="shared" si="17"/>
        <v>14.583333333333336</v>
      </c>
      <c r="CP9" s="27">
        <f t="shared" si="17"/>
        <v>43.75</v>
      </c>
      <c r="CQ9" s="25">
        <f t="shared" si="17"/>
        <v>97.916666666666671</v>
      </c>
      <c r="CR9" s="25">
        <f t="shared" si="17"/>
        <v>52.083333333333329</v>
      </c>
      <c r="CS9" s="25">
        <f t="shared" si="17"/>
        <v>58.333333333333336</v>
      </c>
      <c r="CT9" s="27">
        <f t="shared" si="17"/>
        <v>99.999999999999986</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38" t="s">
        <v>11</v>
      </c>
      <c r="C10" s="38">
        <v>0</v>
      </c>
      <c r="D10" s="38">
        <v>0</v>
      </c>
      <c r="E10" s="38">
        <v>10</v>
      </c>
      <c r="F10" s="38">
        <v>0</v>
      </c>
      <c r="G10" s="38">
        <v>1</v>
      </c>
      <c r="H10" s="38">
        <v>4</v>
      </c>
      <c r="I10" s="38">
        <v>2</v>
      </c>
      <c r="J10" s="38">
        <v>8</v>
      </c>
      <c r="K10" s="38">
        <v>5</v>
      </c>
      <c r="L10" s="38">
        <v>5</v>
      </c>
      <c r="M10" s="38">
        <v>9</v>
      </c>
      <c r="N10" s="38">
        <v>4</v>
      </c>
      <c r="O10" s="38">
        <v>0</v>
      </c>
      <c r="P10" s="38">
        <v>0</v>
      </c>
      <c r="Q10" s="38">
        <v>0</v>
      </c>
      <c r="R10" s="38">
        <v>0</v>
      </c>
      <c r="S10" s="38">
        <v>48</v>
      </c>
      <c r="V10" s="38">
        <v>2</v>
      </c>
      <c r="W10" s="3">
        <f>J3</f>
        <v>4</v>
      </c>
      <c r="X10" s="3">
        <f>J4</f>
        <v>0</v>
      </c>
      <c r="Y10" s="38">
        <f>J5</f>
        <v>1</v>
      </c>
      <c r="Z10" s="38">
        <f>J6</f>
        <v>3</v>
      </c>
      <c r="AA10" s="38">
        <f>J7</f>
        <v>3</v>
      </c>
      <c r="AB10" s="38">
        <f>J8</f>
        <v>2</v>
      </c>
      <c r="AC10" s="38">
        <f>J9</f>
        <v>1</v>
      </c>
      <c r="AD10" s="38">
        <f>J10</f>
        <v>8</v>
      </c>
      <c r="AE10" s="2">
        <f>J11</f>
        <v>1</v>
      </c>
      <c r="AF10" s="3">
        <f>J12</f>
        <v>2</v>
      </c>
      <c r="AG10" s="2">
        <f>J13</f>
        <v>8</v>
      </c>
      <c r="AH10" s="2">
        <f>J14</f>
        <v>4</v>
      </c>
      <c r="AI10" s="3">
        <f>J15</f>
        <v>3</v>
      </c>
      <c r="AJ10" s="3">
        <f>J16</f>
        <v>8</v>
      </c>
      <c r="AK10" s="3">
        <f>J17</f>
        <v>13</v>
      </c>
      <c r="AL10" s="4">
        <f>J18</f>
        <v>0</v>
      </c>
      <c r="AM10" s="3">
        <f>J19</f>
        <v>0</v>
      </c>
      <c r="AN10" s="3">
        <f>J20</f>
        <v>1</v>
      </c>
      <c r="AO10" s="4">
        <f>J21</f>
        <v>0</v>
      </c>
      <c r="AP10" s="3">
        <f>J22</f>
        <v>1</v>
      </c>
      <c r="AQ10" s="2">
        <f>J23</f>
        <v>1</v>
      </c>
      <c r="AR10" s="2">
        <f>J24</f>
        <v>21</v>
      </c>
      <c r="AS10" s="2">
        <f>J25</f>
        <v>13</v>
      </c>
      <c r="AT10" s="3">
        <f>J26</f>
        <v>0</v>
      </c>
      <c r="AU10" s="5"/>
      <c r="AV10" s="38">
        <v>2</v>
      </c>
      <c r="AW10" s="27">
        <f t="shared" ref="AW10:BT10" si="18">PRODUCT(W10*100*1/W19)</f>
        <v>8.3333333333333339</v>
      </c>
      <c r="AX10" s="27">
        <f t="shared" si="18"/>
        <v>0</v>
      </c>
      <c r="AY10" s="24">
        <f t="shared" si="18"/>
        <v>2.0833333333333335</v>
      </c>
      <c r="AZ10" s="24">
        <f t="shared" si="18"/>
        <v>6.25</v>
      </c>
      <c r="BA10" s="24">
        <f t="shared" si="18"/>
        <v>6.25</v>
      </c>
      <c r="BB10" s="24">
        <f t="shared" si="18"/>
        <v>4.166666666666667</v>
      </c>
      <c r="BC10" s="24">
        <f t="shared" si="18"/>
        <v>2.0833333333333335</v>
      </c>
      <c r="BD10" s="24">
        <f t="shared" si="18"/>
        <v>16.666666666666668</v>
      </c>
      <c r="BE10" s="25">
        <f t="shared" si="18"/>
        <v>2.0833333333333335</v>
      </c>
      <c r="BF10" s="27">
        <f t="shared" si="18"/>
        <v>4.166666666666667</v>
      </c>
      <c r="BG10" s="25">
        <f t="shared" si="18"/>
        <v>16.666666666666668</v>
      </c>
      <c r="BH10" s="25">
        <f t="shared" si="18"/>
        <v>8.3333333333333339</v>
      </c>
      <c r="BI10" s="27">
        <f t="shared" si="18"/>
        <v>6.25</v>
      </c>
      <c r="BJ10" s="27">
        <f t="shared" si="18"/>
        <v>16.666666666666668</v>
      </c>
      <c r="BK10" s="27">
        <f t="shared" si="18"/>
        <v>27.083333333333332</v>
      </c>
      <c r="BL10" s="26">
        <f t="shared" si="18"/>
        <v>0</v>
      </c>
      <c r="BM10" s="27">
        <f t="shared" si="18"/>
        <v>0</v>
      </c>
      <c r="BN10" s="27">
        <f t="shared" si="18"/>
        <v>2.0833333333333335</v>
      </c>
      <c r="BO10" s="26">
        <f t="shared" si="18"/>
        <v>0</v>
      </c>
      <c r="BP10" s="27">
        <f t="shared" si="18"/>
        <v>2.0833333333333335</v>
      </c>
      <c r="BQ10" s="25">
        <f t="shared" si="18"/>
        <v>2.0833333333333335</v>
      </c>
      <c r="BR10" s="25">
        <f t="shared" si="18"/>
        <v>43.75</v>
      </c>
      <c r="BS10" s="25">
        <f t="shared" si="18"/>
        <v>27.083333333333332</v>
      </c>
      <c r="BT10" s="27">
        <f t="shared" si="18"/>
        <v>0</v>
      </c>
      <c r="BU10" s="38"/>
      <c r="BV10" s="38">
        <v>2</v>
      </c>
      <c r="BW10" s="27">
        <f t="shared" ref="BW10:CT10" si="19">AW3+AW4+AW5+AW6+AW7+AW8+AW9+AW10</f>
        <v>45.833333333333336</v>
      </c>
      <c r="BX10" s="27">
        <f t="shared" si="19"/>
        <v>31.25</v>
      </c>
      <c r="BY10" s="24">
        <f t="shared" si="19"/>
        <v>60.416666666666664</v>
      </c>
      <c r="BZ10" s="24">
        <f t="shared" si="19"/>
        <v>64.583333333333329</v>
      </c>
      <c r="CA10" s="24">
        <f t="shared" si="19"/>
        <v>27.083333333333336</v>
      </c>
      <c r="CB10" s="24">
        <f t="shared" si="19"/>
        <v>35.416666666666664</v>
      </c>
      <c r="CC10" s="24">
        <f t="shared" si="19"/>
        <v>75</v>
      </c>
      <c r="CD10" s="24">
        <f t="shared" si="19"/>
        <v>52.083333333333329</v>
      </c>
      <c r="CE10" s="25">
        <f t="shared" si="19"/>
        <v>83.333333333333329</v>
      </c>
      <c r="CF10" s="27">
        <f t="shared" si="19"/>
        <v>47.916666666666664</v>
      </c>
      <c r="CG10" s="25">
        <f t="shared" si="19"/>
        <v>50</v>
      </c>
      <c r="CH10" s="25">
        <f t="shared" si="19"/>
        <v>60.416666666666664</v>
      </c>
      <c r="CI10" s="27">
        <f t="shared" si="19"/>
        <v>52.083333333333329</v>
      </c>
      <c r="CJ10" s="27">
        <f t="shared" si="19"/>
        <v>62.5</v>
      </c>
      <c r="CK10" s="27">
        <f t="shared" si="19"/>
        <v>100</v>
      </c>
      <c r="CL10" s="26">
        <f t="shared" si="19"/>
        <v>91.666666666666657</v>
      </c>
      <c r="CM10" s="27">
        <f t="shared" si="19"/>
        <v>95.833333333333329</v>
      </c>
      <c r="CN10" s="27">
        <f t="shared" si="19"/>
        <v>100</v>
      </c>
      <c r="CO10" s="26">
        <f t="shared" si="19"/>
        <v>14.583333333333336</v>
      </c>
      <c r="CP10" s="27">
        <f t="shared" si="19"/>
        <v>45.833333333333336</v>
      </c>
      <c r="CQ10" s="25">
        <f t="shared" si="19"/>
        <v>100</v>
      </c>
      <c r="CR10" s="25">
        <f t="shared" si="19"/>
        <v>95.833333333333329</v>
      </c>
      <c r="CS10" s="25">
        <f t="shared" si="19"/>
        <v>85.416666666666671</v>
      </c>
      <c r="CT10" s="27">
        <f t="shared" si="19"/>
        <v>99.999999999999986</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38" t="s">
        <v>13</v>
      </c>
      <c r="C11" s="2">
        <v>0</v>
      </c>
      <c r="D11" s="2">
        <v>0</v>
      </c>
      <c r="E11" s="2">
        <v>0</v>
      </c>
      <c r="F11" s="2">
        <v>0</v>
      </c>
      <c r="G11" s="2">
        <v>26</v>
      </c>
      <c r="H11" s="2">
        <v>0</v>
      </c>
      <c r="I11" s="2">
        <v>13</v>
      </c>
      <c r="J11" s="2">
        <v>1</v>
      </c>
      <c r="K11" s="2">
        <v>0</v>
      </c>
      <c r="L11" s="2">
        <v>0</v>
      </c>
      <c r="M11" s="4">
        <v>4</v>
      </c>
      <c r="N11" s="3">
        <v>4</v>
      </c>
      <c r="O11" s="3">
        <v>0</v>
      </c>
      <c r="P11" s="3">
        <v>0</v>
      </c>
      <c r="Q11" s="3">
        <v>0</v>
      </c>
      <c r="R11" s="3">
        <v>0</v>
      </c>
      <c r="S11" s="38">
        <v>48</v>
      </c>
      <c r="V11" s="38">
        <v>4</v>
      </c>
      <c r="W11" s="3">
        <f>K3</f>
        <v>3</v>
      </c>
      <c r="X11" s="3">
        <f>K4</f>
        <v>5</v>
      </c>
      <c r="Y11" s="38">
        <f>K5</f>
        <v>7</v>
      </c>
      <c r="Z11" s="38">
        <f>K6</f>
        <v>3</v>
      </c>
      <c r="AA11" s="38">
        <f>K7</f>
        <v>8</v>
      </c>
      <c r="AB11" s="38">
        <f>K8</f>
        <v>6</v>
      </c>
      <c r="AC11" s="38">
        <f>K9</f>
        <v>1</v>
      </c>
      <c r="AD11" s="38">
        <f>K10</f>
        <v>5</v>
      </c>
      <c r="AE11" s="2">
        <f>K11</f>
        <v>0</v>
      </c>
      <c r="AF11" s="3">
        <f>K12</f>
        <v>10</v>
      </c>
      <c r="AG11" s="2">
        <f>K13</f>
        <v>2</v>
      </c>
      <c r="AH11" s="4">
        <f>K14</f>
        <v>6</v>
      </c>
      <c r="AI11" s="3">
        <f>K15</f>
        <v>9</v>
      </c>
      <c r="AJ11" s="3">
        <f>K16</f>
        <v>6</v>
      </c>
      <c r="AK11" s="3">
        <f>K17</f>
        <v>0</v>
      </c>
      <c r="AL11" s="3">
        <f>K18</f>
        <v>3</v>
      </c>
      <c r="AM11" s="3">
        <f>K19</f>
        <v>0</v>
      </c>
      <c r="AN11" s="3">
        <f>K20</f>
        <v>0</v>
      </c>
      <c r="AO11" s="3">
        <f>K21</f>
        <v>1</v>
      </c>
      <c r="AP11" s="3">
        <f>K22</f>
        <v>1</v>
      </c>
      <c r="AQ11" s="2">
        <f>K23</f>
        <v>0</v>
      </c>
      <c r="AR11" s="2">
        <f>K24</f>
        <v>2</v>
      </c>
      <c r="AS11" s="2">
        <f>K25</f>
        <v>6</v>
      </c>
      <c r="AT11" s="3">
        <f>K26</f>
        <v>0</v>
      </c>
      <c r="AU11" s="5"/>
      <c r="AV11" s="38">
        <v>4</v>
      </c>
      <c r="AW11" s="27">
        <f t="shared" ref="AW11:BT11" si="20">PRODUCT(W11*100*1/W19)</f>
        <v>6.25</v>
      </c>
      <c r="AX11" s="27">
        <f t="shared" si="20"/>
        <v>10.416666666666666</v>
      </c>
      <c r="AY11" s="24">
        <f t="shared" si="20"/>
        <v>14.583333333333334</v>
      </c>
      <c r="AZ11" s="24">
        <f t="shared" si="20"/>
        <v>6.25</v>
      </c>
      <c r="BA11" s="24">
        <f t="shared" si="20"/>
        <v>16.666666666666668</v>
      </c>
      <c r="BB11" s="24">
        <f t="shared" si="20"/>
        <v>12.5</v>
      </c>
      <c r="BC11" s="24">
        <f t="shared" si="20"/>
        <v>2.0833333333333335</v>
      </c>
      <c r="BD11" s="24">
        <f t="shared" si="20"/>
        <v>10.416666666666666</v>
      </c>
      <c r="BE11" s="25">
        <f t="shared" si="20"/>
        <v>0</v>
      </c>
      <c r="BF11" s="27">
        <f t="shared" si="20"/>
        <v>20.833333333333332</v>
      </c>
      <c r="BG11" s="25">
        <f t="shared" si="20"/>
        <v>4.166666666666667</v>
      </c>
      <c r="BH11" s="26">
        <f t="shared" si="20"/>
        <v>12.5</v>
      </c>
      <c r="BI11" s="27">
        <f t="shared" si="20"/>
        <v>18.75</v>
      </c>
      <c r="BJ11" s="27">
        <f t="shared" si="20"/>
        <v>12.5</v>
      </c>
      <c r="BK11" s="27">
        <f t="shared" si="20"/>
        <v>0</v>
      </c>
      <c r="BL11" s="27">
        <f t="shared" si="20"/>
        <v>6.25</v>
      </c>
      <c r="BM11" s="27">
        <f t="shared" si="20"/>
        <v>0</v>
      </c>
      <c r="BN11" s="27">
        <f t="shared" si="20"/>
        <v>0</v>
      </c>
      <c r="BO11" s="27">
        <f t="shared" si="20"/>
        <v>2.0833333333333335</v>
      </c>
      <c r="BP11" s="27">
        <f t="shared" si="20"/>
        <v>2.0833333333333335</v>
      </c>
      <c r="BQ11" s="25">
        <f t="shared" si="20"/>
        <v>0</v>
      </c>
      <c r="BR11" s="25">
        <f t="shared" si="20"/>
        <v>4.166666666666667</v>
      </c>
      <c r="BS11" s="25">
        <f t="shared" si="20"/>
        <v>12.5</v>
      </c>
      <c r="BT11" s="27">
        <f t="shared" si="20"/>
        <v>0</v>
      </c>
      <c r="BU11" s="38"/>
      <c r="BV11" s="38">
        <v>4</v>
      </c>
      <c r="BW11" s="27">
        <f t="shared" ref="BW11:CT11" si="21">AW3+AW4+AW5+AW6+AW7+AW8+AW9+AW10+AW11</f>
        <v>52.083333333333336</v>
      </c>
      <c r="BX11" s="27">
        <f t="shared" si="21"/>
        <v>41.666666666666664</v>
      </c>
      <c r="BY11" s="24">
        <f t="shared" si="21"/>
        <v>75</v>
      </c>
      <c r="BZ11" s="24">
        <f t="shared" si="21"/>
        <v>70.833333333333329</v>
      </c>
      <c r="CA11" s="24">
        <f t="shared" si="21"/>
        <v>43.75</v>
      </c>
      <c r="CB11" s="24">
        <f t="shared" si="21"/>
        <v>47.916666666666664</v>
      </c>
      <c r="CC11" s="24">
        <f t="shared" si="21"/>
        <v>77.083333333333329</v>
      </c>
      <c r="CD11" s="24">
        <f t="shared" si="21"/>
        <v>62.499999999999993</v>
      </c>
      <c r="CE11" s="25">
        <f t="shared" si="21"/>
        <v>83.333333333333329</v>
      </c>
      <c r="CF11" s="27">
        <f t="shared" si="21"/>
        <v>68.75</v>
      </c>
      <c r="CG11" s="25">
        <f t="shared" si="21"/>
        <v>54.166666666666664</v>
      </c>
      <c r="CH11" s="26">
        <f t="shared" si="21"/>
        <v>72.916666666666657</v>
      </c>
      <c r="CI11" s="27">
        <f t="shared" si="21"/>
        <v>70.833333333333329</v>
      </c>
      <c r="CJ11" s="27">
        <f t="shared" si="21"/>
        <v>75</v>
      </c>
      <c r="CK11" s="27">
        <f t="shared" si="21"/>
        <v>100</v>
      </c>
      <c r="CL11" s="27">
        <f t="shared" si="21"/>
        <v>97.916666666666657</v>
      </c>
      <c r="CM11" s="27">
        <f t="shared" si="21"/>
        <v>95.833333333333329</v>
      </c>
      <c r="CN11" s="27">
        <f t="shared" si="21"/>
        <v>100</v>
      </c>
      <c r="CO11" s="27">
        <f t="shared" si="21"/>
        <v>16.666666666666668</v>
      </c>
      <c r="CP11" s="27">
        <f t="shared" si="21"/>
        <v>47.916666666666671</v>
      </c>
      <c r="CQ11" s="25">
        <f t="shared" si="21"/>
        <v>100</v>
      </c>
      <c r="CR11" s="25">
        <f t="shared" si="21"/>
        <v>100</v>
      </c>
      <c r="CS11" s="25">
        <f t="shared" si="21"/>
        <v>97.916666666666671</v>
      </c>
      <c r="CT11" s="27">
        <f t="shared" si="21"/>
        <v>99.999999999999986</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38" t="s">
        <v>14</v>
      </c>
      <c r="C12" s="2">
        <v>0</v>
      </c>
      <c r="D12" s="2">
        <v>0</v>
      </c>
      <c r="E12" s="2">
        <v>18</v>
      </c>
      <c r="F12" s="2">
        <v>0</v>
      </c>
      <c r="G12" s="2">
        <v>0</v>
      </c>
      <c r="H12" s="2">
        <v>0</v>
      </c>
      <c r="I12" s="2">
        <v>3</v>
      </c>
      <c r="J12" s="3">
        <v>2</v>
      </c>
      <c r="K12" s="3">
        <v>10</v>
      </c>
      <c r="L12" s="3">
        <v>6</v>
      </c>
      <c r="M12" s="3">
        <v>9</v>
      </c>
      <c r="N12" s="3">
        <v>0</v>
      </c>
      <c r="O12" s="3">
        <v>0</v>
      </c>
      <c r="P12" s="3">
        <v>0</v>
      </c>
      <c r="Q12" s="3">
        <v>0</v>
      </c>
      <c r="R12" s="3">
        <v>0</v>
      </c>
      <c r="S12" s="38">
        <v>48</v>
      </c>
      <c r="V12" s="38">
        <v>8</v>
      </c>
      <c r="W12" s="3">
        <f>L3</f>
        <v>23</v>
      </c>
      <c r="X12" s="3">
        <f>L4</f>
        <v>7</v>
      </c>
      <c r="Y12" s="38">
        <f>L5</f>
        <v>4</v>
      </c>
      <c r="Z12" s="38">
        <f>L6</f>
        <v>4</v>
      </c>
      <c r="AA12" s="38">
        <f>L7</f>
        <v>10</v>
      </c>
      <c r="AB12" s="38">
        <f>L8</f>
        <v>8</v>
      </c>
      <c r="AC12" s="38">
        <f>L9</f>
        <v>1</v>
      </c>
      <c r="AD12" s="38">
        <f>L10</f>
        <v>5</v>
      </c>
      <c r="AE12" s="2">
        <f>L11</f>
        <v>0</v>
      </c>
      <c r="AF12" s="3">
        <f>L12</f>
        <v>6</v>
      </c>
      <c r="AG12" s="2">
        <f>L13</f>
        <v>2</v>
      </c>
      <c r="AH12" s="3">
        <f>L14</f>
        <v>4</v>
      </c>
      <c r="AI12" s="3">
        <f>L15</f>
        <v>14</v>
      </c>
      <c r="AJ12" s="3">
        <f>L16</f>
        <v>12</v>
      </c>
      <c r="AK12" s="3">
        <f>L17</f>
        <v>0</v>
      </c>
      <c r="AL12" s="3">
        <f>L18</f>
        <v>0</v>
      </c>
      <c r="AM12" s="3">
        <f>L19</f>
        <v>2</v>
      </c>
      <c r="AN12" s="3">
        <f>L20</f>
        <v>0</v>
      </c>
      <c r="AO12" s="3">
        <f>L21</f>
        <v>1</v>
      </c>
      <c r="AP12" s="3">
        <f>L22</f>
        <v>25</v>
      </c>
      <c r="AQ12" s="3">
        <f>L23</f>
        <v>0</v>
      </c>
      <c r="AR12" s="3">
        <f>L24</f>
        <v>0</v>
      </c>
      <c r="AS12" s="3">
        <f>L25</f>
        <v>0</v>
      </c>
      <c r="AT12" s="3">
        <f>L26</f>
        <v>0</v>
      </c>
      <c r="AU12" s="7"/>
      <c r="AV12" s="38">
        <v>8</v>
      </c>
      <c r="AW12" s="27">
        <f t="shared" ref="AW12:BT12" si="22">PRODUCT(W12*100*1/W19)</f>
        <v>47.916666666666664</v>
      </c>
      <c r="AX12" s="27">
        <f t="shared" si="22"/>
        <v>14.583333333333334</v>
      </c>
      <c r="AY12" s="24">
        <f t="shared" si="22"/>
        <v>8.3333333333333339</v>
      </c>
      <c r="AZ12" s="24">
        <f t="shared" si="22"/>
        <v>8.3333333333333339</v>
      </c>
      <c r="BA12" s="24">
        <f t="shared" si="22"/>
        <v>20.833333333333332</v>
      </c>
      <c r="BB12" s="24">
        <f t="shared" si="22"/>
        <v>16.666666666666668</v>
      </c>
      <c r="BC12" s="24">
        <f t="shared" si="22"/>
        <v>2.0833333333333335</v>
      </c>
      <c r="BD12" s="24">
        <f t="shared" si="22"/>
        <v>10.416666666666666</v>
      </c>
      <c r="BE12" s="25">
        <f t="shared" si="22"/>
        <v>0</v>
      </c>
      <c r="BF12" s="27">
        <f t="shared" si="22"/>
        <v>12.5</v>
      </c>
      <c r="BG12" s="25">
        <f t="shared" si="22"/>
        <v>4.166666666666667</v>
      </c>
      <c r="BH12" s="27">
        <f t="shared" si="22"/>
        <v>8.3333333333333339</v>
      </c>
      <c r="BI12" s="27">
        <f t="shared" si="22"/>
        <v>29.166666666666668</v>
      </c>
      <c r="BJ12" s="27">
        <f t="shared" si="22"/>
        <v>25</v>
      </c>
      <c r="BK12" s="27">
        <f t="shared" si="22"/>
        <v>0</v>
      </c>
      <c r="BL12" s="27">
        <f t="shared" si="22"/>
        <v>0</v>
      </c>
      <c r="BM12" s="27">
        <f t="shared" si="22"/>
        <v>4.166666666666667</v>
      </c>
      <c r="BN12" s="27">
        <f t="shared" si="22"/>
        <v>0</v>
      </c>
      <c r="BO12" s="27">
        <f t="shared" si="22"/>
        <v>2.0833333333333335</v>
      </c>
      <c r="BP12" s="27">
        <f t="shared" si="22"/>
        <v>52.083333333333336</v>
      </c>
      <c r="BQ12" s="27">
        <f t="shared" si="22"/>
        <v>0</v>
      </c>
      <c r="BR12" s="27">
        <f t="shared" si="22"/>
        <v>0</v>
      </c>
      <c r="BS12" s="27">
        <f t="shared" si="22"/>
        <v>0</v>
      </c>
      <c r="BT12" s="27">
        <f t="shared" si="22"/>
        <v>0</v>
      </c>
      <c r="BU12" s="38"/>
      <c r="BV12" s="38">
        <v>8</v>
      </c>
      <c r="BW12" s="27">
        <f t="shared" ref="BW12:CT12" si="23">AW3+AW4+AW5+AW6+AW7+AW8+AW9+AW10+AW11+AW12</f>
        <v>100</v>
      </c>
      <c r="BX12" s="27">
        <f t="shared" si="23"/>
        <v>56.25</v>
      </c>
      <c r="BY12" s="24">
        <f t="shared" si="23"/>
        <v>83.333333333333329</v>
      </c>
      <c r="BZ12" s="24">
        <f t="shared" si="23"/>
        <v>79.166666666666657</v>
      </c>
      <c r="CA12" s="24">
        <f t="shared" si="23"/>
        <v>64.583333333333329</v>
      </c>
      <c r="CB12" s="24">
        <f t="shared" si="23"/>
        <v>64.583333333333329</v>
      </c>
      <c r="CC12" s="24">
        <f t="shared" si="23"/>
        <v>79.166666666666657</v>
      </c>
      <c r="CD12" s="24">
        <f t="shared" si="23"/>
        <v>72.916666666666657</v>
      </c>
      <c r="CE12" s="25">
        <f t="shared" si="23"/>
        <v>83.333333333333329</v>
      </c>
      <c r="CF12" s="27">
        <f t="shared" si="23"/>
        <v>81.25</v>
      </c>
      <c r="CG12" s="25">
        <f t="shared" si="23"/>
        <v>58.333333333333329</v>
      </c>
      <c r="CH12" s="27">
        <f t="shared" si="23"/>
        <v>81.249999999999986</v>
      </c>
      <c r="CI12" s="27">
        <f t="shared" si="23"/>
        <v>100</v>
      </c>
      <c r="CJ12" s="27">
        <f t="shared" si="23"/>
        <v>100</v>
      </c>
      <c r="CK12" s="27">
        <f t="shared" si="23"/>
        <v>100</v>
      </c>
      <c r="CL12" s="27">
        <f t="shared" si="23"/>
        <v>97.916666666666657</v>
      </c>
      <c r="CM12" s="27">
        <f t="shared" si="23"/>
        <v>100</v>
      </c>
      <c r="CN12" s="27">
        <f t="shared" si="23"/>
        <v>100</v>
      </c>
      <c r="CO12" s="27">
        <f t="shared" si="23"/>
        <v>18.75</v>
      </c>
      <c r="CP12" s="27">
        <f t="shared" si="23"/>
        <v>100</v>
      </c>
      <c r="CQ12" s="27">
        <f t="shared" si="23"/>
        <v>100</v>
      </c>
      <c r="CR12" s="27">
        <f t="shared" si="23"/>
        <v>100</v>
      </c>
      <c r="CS12" s="27">
        <f t="shared" si="23"/>
        <v>97.916666666666671</v>
      </c>
      <c r="CT12" s="27">
        <f t="shared" si="23"/>
        <v>99.999999999999986</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38" t="s">
        <v>16</v>
      </c>
      <c r="C13" s="2">
        <v>0</v>
      </c>
      <c r="D13" s="2">
        <v>0</v>
      </c>
      <c r="E13" s="2">
        <v>0</v>
      </c>
      <c r="F13" s="2">
        <v>0</v>
      </c>
      <c r="G13" s="2">
        <v>0</v>
      </c>
      <c r="H13" s="2">
        <v>16</v>
      </c>
      <c r="I13" s="2">
        <v>0</v>
      </c>
      <c r="J13" s="2">
        <v>8</v>
      </c>
      <c r="K13" s="2">
        <v>2</v>
      </c>
      <c r="L13" s="2">
        <v>2</v>
      </c>
      <c r="M13" s="2">
        <v>3</v>
      </c>
      <c r="N13" s="2">
        <v>5</v>
      </c>
      <c r="O13" s="3">
        <v>1</v>
      </c>
      <c r="P13" s="3">
        <v>0</v>
      </c>
      <c r="Q13" s="3">
        <v>11</v>
      </c>
      <c r="R13" s="3">
        <v>0</v>
      </c>
      <c r="S13" s="38">
        <v>48</v>
      </c>
      <c r="V13" s="38">
        <v>16</v>
      </c>
      <c r="W13" s="3">
        <f>M3</f>
        <v>0</v>
      </c>
      <c r="X13" s="3">
        <f>M4</f>
        <v>21</v>
      </c>
      <c r="Y13" s="38">
        <f>M5</f>
        <v>6</v>
      </c>
      <c r="Z13" s="38">
        <f>M6</f>
        <v>1</v>
      </c>
      <c r="AA13" s="38">
        <f>M7</f>
        <v>17</v>
      </c>
      <c r="AB13" s="38">
        <f>M8</f>
        <v>1</v>
      </c>
      <c r="AC13" s="38">
        <f>M9</f>
        <v>8</v>
      </c>
      <c r="AD13" s="38">
        <f>M10</f>
        <v>9</v>
      </c>
      <c r="AE13" s="4">
        <f>M11</f>
        <v>4</v>
      </c>
      <c r="AF13" s="3">
        <f>M12</f>
        <v>9</v>
      </c>
      <c r="AG13" s="2">
        <f>M13</f>
        <v>3</v>
      </c>
      <c r="AH13" s="3">
        <f>M14</f>
        <v>2</v>
      </c>
      <c r="AI13" s="3">
        <f>M15</f>
        <v>0</v>
      </c>
      <c r="AJ13" s="3">
        <f>M16</f>
        <v>0</v>
      </c>
      <c r="AK13" s="3">
        <f>M17</f>
        <v>0</v>
      </c>
      <c r="AL13" s="3">
        <f>M18</f>
        <v>1</v>
      </c>
      <c r="AM13" s="3">
        <f>M19</f>
        <v>0</v>
      </c>
      <c r="AN13" s="3">
        <f>M20</f>
        <v>0</v>
      </c>
      <c r="AO13" s="3">
        <f>M21</f>
        <v>2</v>
      </c>
      <c r="AP13" s="3">
        <f>M22</f>
        <v>0</v>
      </c>
      <c r="AQ13" s="3">
        <f>M23</f>
        <v>0</v>
      </c>
      <c r="AR13" s="3">
        <f>M24</f>
        <v>0</v>
      </c>
      <c r="AS13" s="3">
        <f>M25</f>
        <v>1</v>
      </c>
      <c r="AT13" s="3">
        <f>M26</f>
        <v>0</v>
      </c>
      <c r="AU13" s="7"/>
      <c r="AV13" s="38">
        <v>16</v>
      </c>
      <c r="AW13" s="27">
        <f t="shared" ref="AW13:BT13" si="24">PRODUCT(W13*100*1/W19)</f>
        <v>0</v>
      </c>
      <c r="AX13" s="27">
        <f t="shared" si="24"/>
        <v>43.75</v>
      </c>
      <c r="AY13" s="24">
        <f t="shared" si="24"/>
        <v>12.5</v>
      </c>
      <c r="AZ13" s="24">
        <f t="shared" si="24"/>
        <v>2.0833333333333335</v>
      </c>
      <c r="BA13" s="24">
        <f t="shared" si="24"/>
        <v>35.416666666666664</v>
      </c>
      <c r="BB13" s="24">
        <f t="shared" si="24"/>
        <v>2.0833333333333335</v>
      </c>
      <c r="BC13" s="24">
        <f t="shared" si="24"/>
        <v>16.666666666666668</v>
      </c>
      <c r="BD13" s="24">
        <f t="shared" si="24"/>
        <v>18.75</v>
      </c>
      <c r="BE13" s="26">
        <f t="shared" si="24"/>
        <v>8.3333333333333339</v>
      </c>
      <c r="BF13" s="27">
        <f t="shared" si="24"/>
        <v>18.75</v>
      </c>
      <c r="BG13" s="25">
        <f t="shared" si="24"/>
        <v>6.25</v>
      </c>
      <c r="BH13" s="27">
        <f t="shared" si="24"/>
        <v>4.166666666666667</v>
      </c>
      <c r="BI13" s="27">
        <f t="shared" si="24"/>
        <v>0</v>
      </c>
      <c r="BJ13" s="27">
        <f t="shared" si="24"/>
        <v>0</v>
      </c>
      <c r="BK13" s="27">
        <f t="shared" si="24"/>
        <v>0</v>
      </c>
      <c r="BL13" s="27">
        <f t="shared" si="24"/>
        <v>2.0833333333333335</v>
      </c>
      <c r="BM13" s="27">
        <f t="shared" si="24"/>
        <v>0</v>
      </c>
      <c r="BN13" s="27">
        <f t="shared" si="24"/>
        <v>0</v>
      </c>
      <c r="BO13" s="27">
        <f t="shared" si="24"/>
        <v>4.166666666666667</v>
      </c>
      <c r="BP13" s="27">
        <f t="shared" si="24"/>
        <v>0</v>
      </c>
      <c r="BQ13" s="27">
        <f t="shared" si="24"/>
        <v>0</v>
      </c>
      <c r="BR13" s="27">
        <f t="shared" si="24"/>
        <v>0</v>
      </c>
      <c r="BS13" s="27">
        <f t="shared" si="24"/>
        <v>2.0833333333333335</v>
      </c>
      <c r="BT13" s="27">
        <f t="shared" si="24"/>
        <v>0</v>
      </c>
      <c r="BU13" s="38"/>
      <c r="BV13" s="38">
        <v>16</v>
      </c>
      <c r="BW13" s="27">
        <f t="shared" ref="BW13:CT13" si="25">AW3+AW4+AW5+AW6+AW7+AW8+AW9+AW10+AW11+AW12+AW13</f>
        <v>100</v>
      </c>
      <c r="BX13" s="27">
        <f t="shared" si="25"/>
        <v>100</v>
      </c>
      <c r="BY13" s="24">
        <f t="shared" si="25"/>
        <v>95.833333333333329</v>
      </c>
      <c r="BZ13" s="24">
        <f t="shared" si="25"/>
        <v>81.249999999999986</v>
      </c>
      <c r="CA13" s="24">
        <f t="shared" si="25"/>
        <v>100</v>
      </c>
      <c r="CB13" s="24">
        <f t="shared" si="25"/>
        <v>66.666666666666657</v>
      </c>
      <c r="CC13" s="24">
        <f t="shared" si="25"/>
        <v>95.833333333333329</v>
      </c>
      <c r="CD13" s="24">
        <f t="shared" si="25"/>
        <v>91.666666666666657</v>
      </c>
      <c r="CE13" s="26">
        <f t="shared" si="25"/>
        <v>91.666666666666657</v>
      </c>
      <c r="CF13" s="27">
        <f t="shared" si="25"/>
        <v>100</v>
      </c>
      <c r="CG13" s="25">
        <f t="shared" si="25"/>
        <v>64.583333333333329</v>
      </c>
      <c r="CH13" s="27">
        <f t="shared" si="25"/>
        <v>85.416666666666657</v>
      </c>
      <c r="CI13" s="27">
        <f t="shared" si="25"/>
        <v>100</v>
      </c>
      <c r="CJ13" s="27">
        <f t="shared" si="25"/>
        <v>100</v>
      </c>
      <c r="CK13" s="27">
        <f t="shared" si="25"/>
        <v>100</v>
      </c>
      <c r="CL13" s="27">
        <f t="shared" si="25"/>
        <v>99.999999999999986</v>
      </c>
      <c r="CM13" s="27">
        <f t="shared" si="25"/>
        <v>100</v>
      </c>
      <c r="CN13" s="27">
        <f t="shared" si="25"/>
        <v>100</v>
      </c>
      <c r="CO13" s="27">
        <f t="shared" si="25"/>
        <v>22.916666666666668</v>
      </c>
      <c r="CP13" s="27">
        <f t="shared" si="25"/>
        <v>100</v>
      </c>
      <c r="CQ13" s="27">
        <f t="shared" si="25"/>
        <v>100</v>
      </c>
      <c r="CR13" s="27">
        <f t="shared" si="25"/>
        <v>100</v>
      </c>
      <c r="CS13" s="27">
        <f t="shared" si="25"/>
        <v>100</v>
      </c>
      <c r="CT13" s="27">
        <f t="shared" si="25"/>
        <v>99.999999999999986</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38" t="s">
        <v>17</v>
      </c>
      <c r="C14" s="2">
        <v>0</v>
      </c>
      <c r="D14" s="2">
        <v>0</v>
      </c>
      <c r="E14" s="2">
        <v>13</v>
      </c>
      <c r="F14" s="2">
        <v>0</v>
      </c>
      <c r="G14" s="2">
        <v>7</v>
      </c>
      <c r="H14" s="2">
        <v>3</v>
      </c>
      <c r="I14" s="2">
        <v>2</v>
      </c>
      <c r="J14" s="2">
        <v>4</v>
      </c>
      <c r="K14" s="4">
        <v>6</v>
      </c>
      <c r="L14" s="3">
        <v>4</v>
      </c>
      <c r="M14" s="3">
        <v>2</v>
      </c>
      <c r="N14" s="3">
        <v>7</v>
      </c>
      <c r="O14" s="3">
        <v>0</v>
      </c>
      <c r="P14" s="3">
        <v>0</v>
      </c>
      <c r="Q14" s="3">
        <v>0</v>
      </c>
      <c r="R14" s="3">
        <v>0</v>
      </c>
      <c r="S14" s="38">
        <v>48</v>
      </c>
      <c r="V14" s="38">
        <v>32</v>
      </c>
      <c r="W14" s="3">
        <f>N3</f>
        <v>0</v>
      </c>
      <c r="X14" s="3">
        <f>N4</f>
        <v>0</v>
      </c>
      <c r="Y14" s="38">
        <f>N5</f>
        <v>2</v>
      </c>
      <c r="Z14" s="38">
        <f>N6</f>
        <v>2</v>
      </c>
      <c r="AA14" s="38">
        <f>N7</f>
        <v>0</v>
      </c>
      <c r="AB14" s="38">
        <f>N8</f>
        <v>1</v>
      </c>
      <c r="AC14" s="38">
        <f>N9</f>
        <v>2</v>
      </c>
      <c r="AD14" s="38">
        <f>N10</f>
        <v>4</v>
      </c>
      <c r="AE14" s="3">
        <f>N11</f>
        <v>4</v>
      </c>
      <c r="AF14" s="3">
        <f>N12</f>
        <v>0</v>
      </c>
      <c r="AG14" s="2">
        <f>N13</f>
        <v>5</v>
      </c>
      <c r="AH14" s="3">
        <f>N14</f>
        <v>7</v>
      </c>
      <c r="AI14" s="3">
        <f>N15</f>
        <v>0</v>
      </c>
      <c r="AJ14" s="3">
        <f>N16</f>
        <v>0</v>
      </c>
      <c r="AK14" s="3">
        <f>N17</f>
        <v>0</v>
      </c>
      <c r="AL14" s="3">
        <f>N18</f>
        <v>0</v>
      </c>
      <c r="AM14" s="3">
        <f>N19</f>
        <v>0</v>
      </c>
      <c r="AN14" s="3">
        <f>N20</f>
        <v>0</v>
      </c>
      <c r="AO14" s="3">
        <f>N21</f>
        <v>37</v>
      </c>
      <c r="AP14" s="3">
        <f>N22</f>
        <v>0</v>
      </c>
      <c r="AQ14" s="3">
        <f>N23</f>
        <v>0</v>
      </c>
      <c r="AR14" s="3">
        <f>N24</f>
        <v>0</v>
      </c>
      <c r="AS14" s="3">
        <f>N25</f>
        <v>0</v>
      </c>
      <c r="AT14" s="3">
        <f>N26</f>
        <v>0</v>
      </c>
      <c r="AU14" s="7"/>
      <c r="AV14" s="38">
        <v>32</v>
      </c>
      <c r="AW14" s="27">
        <f t="shared" ref="AW14:BT14" si="26">PRODUCT(W14*100*1/W19)</f>
        <v>0</v>
      </c>
      <c r="AX14" s="27">
        <f t="shared" si="26"/>
        <v>0</v>
      </c>
      <c r="AY14" s="24">
        <f t="shared" si="26"/>
        <v>4.166666666666667</v>
      </c>
      <c r="AZ14" s="24">
        <f t="shared" si="26"/>
        <v>4.166666666666667</v>
      </c>
      <c r="BA14" s="24">
        <f t="shared" si="26"/>
        <v>0</v>
      </c>
      <c r="BB14" s="24">
        <f t="shared" si="26"/>
        <v>2.0833333333333335</v>
      </c>
      <c r="BC14" s="24">
        <f t="shared" si="26"/>
        <v>4.166666666666667</v>
      </c>
      <c r="BD14" s="24">
        <f t="shared" si="26"/>
        <v>8.3333333333333339</v>
      </c>
      <c r="BE14" s="27">
        <f t="shared" si="26"/>
        <v>8.3333333333333339</v>
      </c>
      <c r="BF14" s="27">
        <f t="shared" si="26"/>
        <v>0</v>
      </c>
      <c r="BG14" s="25">
        <f t="shared" si="26"/>
        <v>10.416666666666666</v>
      </c>
      <c r="BH14" s="27">
        <f t="shared" si="26"/>
        <v>14.583333333333334</v>
      </c>
      <c r="BI14" s="27">
        <f t="shared" si="26"/>
        <v>0</v>
      </c>
      <c r="BJ14" s="27">
        <f t="shared" si="26"/>
        <v>0</v>
      </c>
      <c r="BK14" s="27">
        <f t="shared" si="26"/>
        <v>0</v>
      </c>
      <c r="BL14" s="27">
        <f t="shared" si="26"/>
        <v>0</v>
      </c>
      <c r="BM14" s="27">
        <f t="shared" si="26"/>
        <v>0</v>
      </c>
      <c r="BN14" s="27">
        <f t="shared" si="26"/>
        <v>0</v>
      </c>
      <c r="BO14" s="27">
        <f t="shared" si="26"/>
        <v>77.083333333333329</v>
      </c>
      <c r="BP14" s="27">
        <f t="shared" si="26"/>
        <v>0</v>
      </c>
      <c r="BQ14" s="27">
        <f t="shared" si="26"/>
        <v>0</v>
      </c>
      <c r="BR14" s="27">
        <f t="shared" si="26"/>
        <v>0</v>
      </c>
      <c r="BS14" s="27">
        <f t="shared" si="26"/>
        <v>0</v>
      </c>
      <c r="BT14" s="27">
        <f t="shared" si="26"/>
        <v>0</v>
      </c>
      <c r="BU14" s="38"/>
      <c r="BV14" s="38">
        <v>32</v>
      </c>
      <c r="BW14" s="27">
        <f t="shared" ref="BW14:CT14" si="27">AW3+AW4+AW5+AW6+AW7+AW8+AW9+AW10+AW11+AW12+AW13+AW14</f>
        <v>100</v>
      </c>
      <c r="BX14" s="27">
        <f t="shared" si="27"/>
        <v>100</v>
      </c>
      <c r="BY14" s="24">
        <f t="shared" si="27"/>
        <v>100</v>
      </c>
      <c r="BZ14" s="24">
        <f t="shared" si="27"/>
        <v>85.416666666666657</v>
      </c>
      <c r="CA14" s="24">
        <f t="shared" si="27"/>
        <v>100</v>
      </c>
      <c r="CB14" s="24">
        <f t="shared" si="27"/>
        <v>68.749999999999986</v>
      </c>
      <c r="CC14" s="24">
        <f t="shared" si="27"/>
        <v>100</v>
      </c>
      <c r="CD14" s="24">
        <f t="shared" si="27"/>
        <v>99.999999999999986</v>
      </c>
      <c r="CE14" s="27">
        <f t="shared" si="27"/>
        <v>99.999999999999986</v>
      </c>
      <c r="CF14" s="27">
        <f t="shared" si="27"/>
        <v>100</v>
      </c>
      <c r="CG14" s="25">
        <f t="shared" si="27"/>
        <v>75</v>
      </c>
      <c r="CH14" s="27">
        <f t="shared" si="27"/>
        <v>99.999999999999986</v>
      </c>
      <c r="CI14" s="27">
        <f t="shared" si="27"/>
        <v>100</v>
      </c>
      <c r="CJ14" s="27">
        <f t="shared" si="27"/>
        <v>100</v>
      </c>
      <c r="CK14" s="27">
        <f t="shared" si="27"/>
        <v>100</v>
      </c>
      <c r="CL14" s="27">
        <f t="shared" si="27"/>
        <v>99.999999999999986</v>
      </c>
      <c r="CM14" s="27">
        <f t="shared" si="27"/>
        <v>100</v>
      </c>
      <c r="CN14" s="27">
        <f t="shared" si="27"/>
        <v>100</v>
      </c>
      <c r="CO14" s="27">
        <f t="shared" si="27"/>
        <v>100</v>
      </c>
      <c r="CP14" s="27">
        <f t="shared" si="27"/>
        <v>100</v>
      </c>
      <c r="CQ14" s="27">
        <f t="shared" si="27"/>
        <v>100</v>
      </c>
      <c r="CR14" s="27">
        <f t="shared" si="27"/>
        <v>100</v>
      </c>
      <c r="CS14" s="27">
        <f t="shared" si="27"/>
        <v>100</v>
      </c>
      <c r="CT14" s="27">
        <f t="shared" si="27"/>
        <v>99.999999999999986</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38" t="s">
        <v>18</v>
      </c>
      <c r="C15" s="2">
        <v>0</v>
      </c>
      <c r="D15" s="2">
        <v>0</v>
      </c>
      <c r="E15" s="2">
        <v>1</v>
      </c>
      <c r="F15" s="2">
        <v>10</v>
      </c>
      <c r="G15" s="2">
        <v>9</v>
      </c>
      <c r="H15" s="2">
        <v>2</v>
      </c>
      <c r="I15" s="2">
        <v>0</v>
      </c>
      <c r="J15" s="3">
        <v>3</v>
      </c>
      <c r="K15" s="3">
        <v>9</v>
      </c>
      <c r="L15" s="3">
        <v>14</v>
      </c>
      <c r="M15" s="3">
        <v>0</v>
      </c>
      <c r="N15" s="3">
        <v>0</v>
      </c>
      <c r="O15" s="3">
        <v>0</v>
      </c>
      <c r="P15" s="3">
        <v>0</v>
      </c>
      <c r="Q15" s="3">
        <v>0</v>
      </c>
      <c r="R15" s="3">
        <v>0</v>
      </c>
      <c r="S15" s="38">
        <v>48</v>
      </c>
      <c r="V15" s="38">
        <v>64</v>
      </c>
      <c r="W15" s="3">
        <f>O3</f>
        <v>0</v>
      </c>
      <c r="X15" s="3">
        <f>O4</f>
        <v>0</v>
      </c>
      <c r="Y15" s="38">
        <f>O5</f>
        <v>0</v>
      </c>
      <c r="Z15" s="38">
        <f>O6</f>
        <v>1</v>
      </c>
      <c r="AA15" s="38">
        <f>O7</f>
        <v>0</v>
      </c>
      <c r="AB15" s="38">
        <f>O8</f>
        <v>15</v>
      </c>
      <c r="AC15" s="38">
        <f>O9</f>
        <v>0</v>
      </c>
      <c r="AD15" s="38">
        <f>O10</f>
        <v>0</v>
      </c>
      <c r="AE15" s="3">
        <f>O11</f>
        <v>0</v>
      </c>
      <c r="AF15" s="3">
        <f>O12</f>
        <v>0</v>
      </c>
      <c r="AG15" s="3">
        <f>O13</f>
        <v>1</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38">
        <v>64</v>
      </c>
      <c r="AW15" s="27">
        <f t="shared" ref="AW15:BT15" si="28">PRODUCT(W15*100*1/W19)</f>
        <v>0</v>
      </c>
      <c r="AX15" s="27">
        <f t="shared" si="28"/>
        <v>0</v>
      </c>
      <c r="AY15" s="24">
        <f t="shared" si="28"/>
        <v>0</v>
      </c>
      <c r="AZ15" s="24">
        <f t="shared" si="28"/>
        <v>2.0833333333333335</v>
      </c>
      <c r="BA15" s="24">
        <f t="shared" si="28"/>
        <v>0</v>
      </c>
      <c r="BB15" s="24">
        <f t="shared" si="28"/>
        <v>31.25</v>
      </c>
      <c r="BC15" s="24">
        <f t="shared" si="28"/>
        <v>0</v>
      </c>
      <c r="BD15" s="24">
        <f t="shared" si="28"/>
        <v>0</v>
      </c>
      <c r="BE15" s="27">
        <f t="shared" si="28"/>
        <v>0</v>
      </c>
      <c r="BF15" s="27">
        <f t="shared" si="28"/>
        <v>0</v>
      </c>
      <c r="BG15" s="27">
        <f t="shared" si="28"/>
        <v>2.0833333333333335</v>
      </c>
      <c r="BH15" s="27">
        <f t="shared" si="28"/>
        <v>0</v>
      </c>
      <c r="BI15" s="27">
        <f t="shared" si="28"/>
        <v>0</v>
      </c>
      <c r="BJ15" s="27">
        <f t="shared" si="28"/>
        <v>0</v>
      </c>
      <c r="BK15" s="27">
        <f t="shared" si="28"/>
        <v>0</v>
      </c>
      <c r="BL15" s="27">
        <f t="shared" si="28"/>
        <v>0</v>
      </c>
      <c r="BM15" s="27">
        <f t="shared" si="28"/>
        <v>0</v>
      </c>
      <c r="BN15" s="27">
        <f t="shared" si="28"/>
        <v>0</v>
      </c>
      <c r="BO15" s="27">
        <f t="shared" si="28"/>
        <v>0</v>
      </c>
      <c r="BP15" s="27">
        <f t="shared" si="28"/>
        <v>0</v>
      </c>
      <c r="BQ15" s="27">
        <f t="shared" si="28"/>
        <v>0</v>
      </c>
      <c r="BR15" s="27">
        <f t="shared" si="28"/>
        <v>0</v>
      </c>
      <c r="BS15" s="27">
        <f t="shared" si="28"/>
        <v>0</v>
      </c>
      <c r="BT15" s="27">
        <f t="shared" si="28"/>
        <v>0</v>
      </c>
      <c r="BU15" s="38"/>
      <c r="BV15" s="38">
        <v>64</v>
      </c>
      <c r="BW15" s="27">
        <f t="shared" ref="BW15:CT15" si="29">AW3+AW4+AW5+AW6+AW7+AW8+AW9+AW10+AW11+AW12+AW13+AW14+AW15</f>
        <v>100</v>
      </c>
      <c r="BX15" s="27">
        <f t="shared" si="29"/>
        <v>100</v>
      </c>
      <c r="BY15" s="24">
        <f t="shared" si="29"/>
        <v>100</v>
      </c>
      <c r="BZ15" s="24">
        <f t="shared" si="29"/>
        <v>87.499999999999986</v>
      </c>
      <c r="CA15" s="24">
        <f t="shared" si="29"/>
        <v>100</v>
      </c>
      <c r="CB15" s="24">
        <f t="shared" si="29"/>
        <v>99.999999999999986</v>
      </c>
      <c r="CC15" s="24">
        <f t="shared" si="29"/>
        <v>100</v>
      </c>
      <c r="CD15" s="24">
        <f t="shared" si="29"/>
        <v>99.999999999999986</v>
      </c>
      <c r="CE15" s="27">
        <f t="shared" si="29"/>
        <v>99.999999999999986</v>
      </c>
      <c r="CF15" s="27">
        <f t="shared" si="29"/>
        <v>100</v>
      </c>
      <c r="CG15" s="27">
        <f t="shared" si="29"/>
        <v>77.083333333333329</v>
      </c>
      <c r="CH15" s="27">
        <f t="shared" si="29"/>
        <v>99.999999999999986</v>
      </c>
      <c r="CI15" s="27">
        <f t="shared" si="29"/>
        <v>100</v>
      </c>
      <c r="CJ15" s="27">
        <f t="shared" si="29"/>
        <v>100</v>
      </c>
      <c r="CK15" s="27">
        <f t="shared" si="29"/>
        <v>100</v>
      </c>
      <c r="CL15" s="27">
        <f t="shared" si="29"/>
        <v>99.999999999999986</v>
      </c>
      <c r="CM15" s="27">
        <f t="shared" si="29"/>
        <v>100</v>
      </c>
      <c r="CN15" s="27">
        <f t="shared" si="29"/>
        <v>100</v>
      </c>
      <c r="CO15" s="27">
        <f t="shared" si="29"/>
        <v>100</v>
      </c>
      <c r="CP15" s="27">
        <f t="shared" si="29"/>
        <v>100</v>
      </c>
      <c r="CQ15" s="27">
        <f t="shared" si="29"/>
        <v>100</v>
      </c>
      <c r="CR15" s="27">
        <f t="shared" si="29"/>
        <v>100</v>
      </c>
      <c r="CS15" s="27">
        <f t="shared" si="29"/>
        <v>100</v>
      </c>
      <c r="CT15" s="27">
        <f t="shared" si="29"/>
        <v>99.999999999999986</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38" t="s">
        <v>19</v>
      </c>
      <c r="C16" s="2">
        <v>0</v>
      </c>
      <c r="D16" s="2">
        <v>1</v>
      </c>
      <c r="E16" s="2">
        <v>0</v>
      </c>
      <c r="F16" s="2">
        <v>12</v>
      </c>
      <c r="G16" s="2">
        <v>8</v>
      </c>
      <c r="H16" s="2">
        <v>1</v>
      </c>
      <c r="I16" s="2">
        <v>0</v>
      </c>
      <c r="J16" s="3">
        <v>8</v>
      </c>
      <c r="K16" s="3">
        <v>6</v>
      </c>
      <c r="L16" s="3">
        <v>12</v>
      </c>
      <c r="M16" s="3">
        <v>0</v>
      </c>
      <c r="N16" s="3">
        <v>0</v>
      </c>
      <c r="O16" s="3">
        <v>0</v>
      </c>
      <c r="P16" s="3">
        <v>0</v>
      </c>
      <c r="Q16" s="3">
        <v>0</v>
      </c>
      <c r="R16" s="3">
        <v>0</v>
      </c>
      <c r="S16" s="38">
        <v>48</v>
      </c>
      <c r="V16" s="38">
        <v>128</v>
      </c>
      <c r="W16" s="3">
        <f>P3</f>
        <v>0</v>
      </c>
      <c r="X16" s="3">
        <f>P4</f>
        <v>0</v>
      </c>
      <c r="Y16" s="38">
        <f>P5</f>
        <v>0</v>
      </c>
      <c r="Z16" s="38">
        <f>P6</f>
        <v>6</v>
      </c>
      <c r="AA16" s="38">
        <f>P7</f>
        <v>0</v>
      </c>
      <c r="AB16" s="38">
        <f>P8</f>
        <v>0</v>
      </c>
      <c r="AC16" s="38">
        <f>P9</f>
        <v>0</v>
      </c>
      <c r="AD16" s="38">
        <f>P10</f>
        <v>0</v>
      </c>
      <c r="AE16" s="3">
        <f>P11</f>
        <v>0</v>
      </c>
      <c r="AF16" s="3">
        <f>P12</f>
        <v>0</v>
      </c>
      <c r="AG16" s="3">
        <f>P13</f>
        <v>0</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38">
        <v>128</v>
      </c>
      <c r="AW16" s="27">
        <f t="shared" ref="AW16:BT16" si="30">PRODUCT(W16*100*1/W19)</f>
        <v>0</v>
      </c>
      <c r="AX16" s="27">
        <f t="shared" si="30"/>
        <v>0</v>
      </c>
      <c r="AY16" s="24">
        <f t="shared" si="30"/>
        <v>0</v>
      </c>
      <c r="AZ16" s="24">
        <f t="shared" si="30"/>
        <v>12.5</v>
      </c>
      <c r="BA16" s="24">
        <f t="shared" si="30"/>
        <v>0</v>
      </c>
      <c r="BB16" s="24">
        <f t="shared" si="30"/>
        <v>0</v>
      </c>
      <c r="BC16" s="24">
        <f t="shared" si="30"/>
        <v>0</v>
      </c>
      <c r="BD16" s="24">
        <f t="shared" si="30"/>
        <v>0</v>
      </c>
      <c r="BE16" s="27">
        <f t="shared" si="30"/>
        <v>0</v>
      </c>
      <c r="BF16" s="27">
        <f t="shared" si="30"/>
        <v>0</v>
      </c>
      <c r="BG16" s="27">
        <f t="shared" si="30"/>
        <v>0</v>
      </c>
      <c r="BH16" s="27">
        <f t="shared" si="30"/>
        <v>0</v>
      </c>
      <c r="BI16" s="27">
        <f t="shared" si="30"/>
        <v>0</v>
      </c>
      <c r="BJ16" s="27">
        <f t="shared" si="30"/>
        <v>0</v>
      </c>
      <c r="BK16" s="27">
        <f t="shared" si="30"/>
        <v>0</v>
      </c>
      <c r="BL16" s="27">
        <f t="shared" si="30"/>
        <v>0</v>
      </c>
      <c r="BM16" s="27">
        <f t="shared" si="30"/>
        <v>0</v>
      </c>
      <c r="BN16" s="27">
        <f t="shared" si="30"/>
        <v>0</v>
      </c>
      <c r="BO16" s="27">
        <f t="shared" si="30"/>
        <v>0</v>
      </c>
      <c r="BP16" s="27">
        <f t="shared" si="30"/>
        <v>0</v>
      </c>
      <c r="BQ16" s="27">
        <f t="shared" si="30"/>
        <v>0</v>
      </c>
      <c r="BR16" s="27">
        <f t="shared" si="30"/>
        <v>0</v>
      </c>
      <c r="BS16" s="27">
        <f t="shared" si="30"/>
        <v>0</v>
      </c>
      <c r="BT16" s="27">
        <f t="shared" si="30"/>
        <v>0</v>
      </c>
      <c r="BU16" s="38"/>
      <c r="BV16" s="38">
        <v>128</v>
      </c>
      <c r="BW16" s="27">
        <f t="shared" ref="BW16:CT16" si="31">AW3+AW4+AW5+AW6+AW7+AW8+AW9+AW10+AW11+AW12+AW13+AW14+AW15+AW16</f>
        <v>100</v>
      </c>
      <c r="BX16" s="27">
        <f t="shared" si="31"/>
        <v>100</v>
      </c>
      <c r="BY16" s="24">
        <f t="shared" si="31"/>
        <v>100</v>
      </c>
      <c r="BZ16" s="24">
        <f t="shared" si="31"/>
        <v>99.999999999999986</v>
      </c>
      <c r="CA16" s="24">
        <f t="shared" si="31"/>
        <v>100</v>
      </c>
      <c r="CB16" s="24">
        <f t="shared" si="31"/>
        <v>99.999999999999986</v>
      </c>
      <c r="CC16" s="24">
        <f t="shared" si="31"/>
        <v>100</v>
      </c>
      <c r="CD16" s="24">
        <f t="shared" si="31"/>
        <v>99.999999999999986</v>
      </c>
      <c r="CE16" s="27">
        <f t="shared" si="31"/>
        <v>99.999999999999986</v>
      </c>
      <c r="CF16" s="27">
        <f t="shared" si="31"/>
        <v>100</v>
      </c>
      <c r="CG16" s="27">
        <f t="shared" si="31"/>
        <v>77.083333333333329</v>
      </c>
      <c r="CH16" s="27">
        <f t="shared" si="31"/>
        <v>99.999999999999986</v>
      </c>
      <c r="CI16" s="27">
        <f t="shared" si="31"/>
        <v>100</v>
      </c>
      <c r="CJ16" s="27">
        <f t="shared" si="31"/>
        <v>100</v>
      </c>
      <c r="CK16" s="27">
        <f t="shared" si="31"/>
        <v>100</v>
      </c>
      <c r="CL16" s="27">
        <f t="shared" si="31"/>
        <v>99.999999999999986</v>
      </c>
      <c r="CM16" s="27">
        <f t="shared" si="31"/>
        <v>100</v>
      </c>
      <c r="CN16" s="27">
        <f t="shared" si="31"/>
        <v>100</v>
      </c>
      <c r="CO16" s="27">
        <f t="shared" si="31"/>
        <v>100</v>
      </c>
      <c r="CP16" s="27">
        <f t="shared" si="31"/>
        <v>100</v>
      </c>
      <c r="CQ16" s="27">
        <f t="shared" si="31"/>
        <v>100</v>
      </c>
      <c r="CR16" s="27">
        <f t="shared" si="31"/>
        <v>100</v>
      </c>
      <c r="CS16" s="27">
        <f t="shared" si="31"/>
        <v>100</v>
      </c>
      <c r="CT16" s="27">
        <f t="shared" si="31"/>
        <v>99.999999999999986</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38" t="s">
        <v>20</v>
      </c>
      <c r="C17" s="2">
        <v>0</v>
      </c>
      <c r="D17" s="2">
        <v>0</v>
      </c>
      <c r="E17" s="2">
        <v>14</v>
      </c>
      <c r="F17" s="2">
        <v>7</v>
      </c>
      <c r="G17" s="2">
        <v>1</v>
      </c>
      <c r="H17" s="3">
        <v>4</v>
      </c>
      <c r="I17" s="3">
        <v>9</v>
      </c>
      <c r="J17" s="3">
        <v>13</v>
      </c>
      <c r="K17" s="3">
        <v>0</v>
      </c>
      <c r="L17" s="3">
        <v>0</v>
      </c>
      <c r="M17" s="3">
        <v>0</v>
      </c>
      <c r="N17" s="3">
        <v>0</v>
      </c>
      <c r="O17" s="3">
        <v>0</v>
      </c>
      <c r="P17" s="3">
        <v>0</v>
      </c>
      <c r="Q17" s="3">
        <v>0</v>
      </c>
      <c r="R17" s="3">
        <v>0</v>
      </c>
      <c r="S17" s="38">
        <v>48</v>
      </c>
      <c r="V17" s="38">
        <v>256</v>
      </c>
      <c r="W17" s="3">
        <f>Q3</f>
        <v>0</v>
      </c>
      <c r="X17" s="3">
        <f>Q4</f>
        <v>0</v>
      </c>
      <c r="Y17" s="38">
        <f>Q5</f>
        <v>0</v>
      </c>
      <c r="Z17" s="38">
        <f>Q6</f>
        <v>0</v>
      </c>
      <c r="AA17" s="38">
        <f>Q7</f>
        <v>0</v>
      </c>
      <c r="AB17" s="38">
        <f>Q8</f>
        <v>0</v>
      </c>
      <c r="AC17" s="38">
        <f>Q9</f>
        <v>0</v>
      </c>
      <c r="AD17" s="38">
        <f>Q10</f>
        <v>0</v>
      </c>
      <c r="AE17" s="3">
        <f>Q11</f>
        <v>0</v>
      </c>
      <c r="AF17" s="3">
        <f>Q12</f>
        <v>0</v>
      </c>
      <c r="AG17" s="3">
        <f>Q13</f>
        <v>11</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38">
        <v>256</v>
      </c>
      <c r="AW17" s="27">
        <f t="shared" ref="AW17:BT17" si="32">PRODUCT(W17*100*1/W19)</f>
        <v>0</v>
      </c>
      <c r="AX17" s="27">
        <f t="shared" si="32"/>
        <v>0</v>
      </c>
      <c r="AY17" s="24">
        <f t="shared" si="32"/>
        <v>0</v>
      </c>
      <c r="AZ17" s="24">
        <f t="shared" si="32"/>
        <v>0</v>
      </c>
      <c r="BA17" s="24">
        <f t="shared" si="32"/>
        <v>0</v>
      </c>
      <c r="BB17" s="24">
        <f t="shared" si="32"/>
        <v>0</v>
      </c>
      <c r="BC17" s="24">
        <f t="shared" si="32"/>
        <v>0</v>
      </c>
      <c r="BD17" s="24">
        <f t="shared" si="32"/>
        <v>0</v>
      </c>
      <c r="BE17" s="27">
        <f t="shared" si="32"/>
        <v>0</v>
      </c>
      <c r="BF17" s="27">
        <f t="shared" si="32"/>
        <v>0</v>
      </c>
      <c r="BG17" s="27">
        <f t="shared" si="32"/>
        <v>22.916666666666668</v>
      </c>
      <c r="BH17" s="27">
        <f t="shared" si="32"/>
        <v>0</v>
      </c>
      <c r="BI17" s="27">
        <f t="shared" si="32"/>
        <v>0</v>
      </c>
      <c r="BJ17" s="27">
        <f t="shared" si="32"/>
        <v>0</v>
      </c>
      <c r="BK17" s="27">
        <f t="shared" si="32"/>
        <v>0</v>
      </c>
      <c r="BL17" s="27">
        <f t="shared" si="32"/>
        <v>0</v>
      </c>
      <c r="BM17" s="27">
        <f t="shared" si="32"/>
        <v>0</v>
      </c>
      <c r="BN17" s="27">
        <f t="shared" si="32"/>
        <v>0</v>
      </c>
      <c r="BO17" s="27">
        <f t="shared" si="32"/>
        <v>0</v>
      </c>
      <c r="BP17" s="27">
        <f t="shared" si="32"/>
        <v>0</v>
      </c>
      <c r="BQ17" s="27">
        <f t="shared" si="32"/>
        <v>0</v>
      </c>
      <c r="BR17" s="27">
        <f t="shared" si="32"/>
        <v>0</v>
      </c>
      <c r="BS17" s="27">
        <f t="shared" si="32"/>
        <v>0</v>
      </c>
      <c r="BT17" s="27">
        <f t="shared" si="32"/>
        <v>0</v>
      </c>
      <c r="BU17" s="38"/>
      <c r="BV17" s="38">
        <v>256</v>
      </c>
      <c r="BW17" s="27">
        <f t="shared" ref="BW17:CT17" si="33">AW3+AW4+AW5+AW6+AW7+AW8+AW9+AW10+AW11+AW12+AW13+AW14+AW15+AW16+AW17</f>
        <v>100</v>
      </c>
      <c r="BX17" s="27">
        <f t="shared" si="33"/>
        <v>100</v>
      </c>
      <c r="BY17" s="24">
        <f t="shared" si="33"/>
        <v>100</v>
      </c>
      <c r="BZ17" s="24">
        <f t="shared" si="33"/>
        <v>99.999999999999986</v>
      </c>
      <c r="CA17" s="24">
        <f t="shared" si="33"/>
        <v>100</v>
      </c>
      <c r="CB17" s="24">
        <f t="shared" si="33"/>
        <v>99.999999999999986</v>
      </c>
      <c r="CC17" s="24">
        <f t="shared" si="33"/>
        <v>100</v>
      </c>
      <c r="CD17" s="24">
        <f t="shared" si="33"/>
        <v>99.999999999999986</v>
      </c>
      <c r="CE17" s="27">
        <f t="shared" si="33"/>
        <v>99.999999999999986</v>
      </c>
      <c r="CF17" s="27">
        <f t="shared" si="33"/>
        <v>100</v>
      </c>
      <c r="CG17" s="27">
        <f t="shared" si="33"/>
        <v>100</v>
      </c>
      <c r="CH17" s="27">
        <f t="shared" si="33"/>
        <v>99.999999999999986</v>
      </c>
      <c r="CI17" s="27">
        <f t="shared" si="33"/>
        <v>100</v>
      </c>
      <c r="CJ17" s="27">
        <f t="shared" si="33"/>
        <v>100</v>
      </c>
      <c r="CK17" s="27">
        <f t="shared" si="33"/>
        <v>100</v>
      </c>
      <c r="CL17" s="27">
        <f t="shared" si="33"/>
        <v>99.999999999999986</v>
      </c>
      <c r="CM17" s="27">
        <f t="shared" si="33"/>
        <v>100</v>
      </c>
      <c r="CN17" s="27">
        <f t="shared" si="33"/>
        <v>100</v>
      </c>
      <c r="CO17" s="27">
        <f t="shared" si="33"/>
        <v>100</v>
      </c>
      <c r="CP17" s="27">
        <f t="shared" si="33"/>
        <v>100</v>
      </c>
      <c r="CQ17" s="27">
        <f t="shared" si="33"/>
        <v>100</v>
      </c>
      <c r="CR17" s="27">
        <f t="shared" si="33"/>
        <v>100</v>
      </c>
      <c r="CS17" s="27">
        <f t="shared" si="33"/>
        <v>100</v>
      </c>
      <c r="CT17" s="27">
        <f t="shared" si="33"/>
        <v>99.999999999999986</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38" t="s">
        <v>21</v>
      </c>
      <c r="C18" s="2">
        <v>0</v>
      </c>
      <c r="D18" s="2">
        <v>0</v>
      </c>
      <c r="E18" s="2">
        <v>30</v>
      </c>
      <c r="F18" s="2">
        <v>0</v>
      </c>
      <c r="G18" s="2">
        <v>6</v>
      </c>
      <c r="H18" s="2">
        <v>4</v>
      </c>
      <c r="I18" s="2">
        <v>4</v>
      </c>
      <c r="J18" s="4">
        <v>0</v>
      </c>
      <c r="K18" s="3">
        <v>3</v>
      </c>
      <c r="L18" s="3">
        <v>0</v>
      </c>
      <c r="M18" s="3">
        <v>1</v>
      </c>
      <c r="N18" s="3">
        <v>0</v>
      </c>
      <c r="O18" s="3">
        <v>0</v>
      </c>
      <c r="P18" s="3">
        <v>0</v>
      </c>
      <c r="Q18" s="3">
        <v>0</v>
      </c>
      <c r="R18" s="3">
        <v>0</v>
      </c>
      <c r="S18" s="38">
        <v>48</v>
      </c>
      <c r="V18" s="38">
        <v>512</v>
      </c>
      <c r="W18" s="3">
        <f>R3</f>
        <v>0</v>
      </c>
      <c r="X18" s="3">
        <f>R4</f>
        <v>0</v>
      </c>
      <c r="Y18" s="38">
        <f>R5</f>
        <v>0</v>
      </c>
      <c r="Z18" s="38">
        <f>R6</f>
        <v>0</v>
      </c>
      <c r="AA18" s="38">
        <f>R7</f>
        <v>0</v>
      </c>
      <c r="AB18" s="38">
        <f>R8</f>
        <v>0</v>
      </c>
      <c r="AC18" s="38">
        <f>R9</f>
        <v>0</v>
      </c>
      <c r="AD18" s="38">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38">
        <v>512</v>
      </c>
      <c r="AW18" s="27">
        <f t="shared" ref="AW18:BT18" si="34">PRODUCT(W18*100*1/W19)</f>
        <v>0</v>
      </c>
      <c r="AX18" s="27">
        <f t="shared" si="34"/>
        <v>0</v>
      </c>
      <c r="AY18" s="24">
        <f t="shared" si="34"/>
        <v>0</v>
      </c>
      <c r="AZ18" s="24">
        <f t="shared" si="34"/>
        <v>0</v>
      </c>
      <c r="BA18" s="24">
        <f t="shared" si="34"/>
        <v>0</v>
      </c>
      <c r="BB18" s="24">
        <f t="shared" si="34"/>
        <v>0</v>
      </c>
      <c r="BC18" s="24">
        <f t="shared" si="34"/>
        <v>0</v>
      </c>
      <c r="BD18" s="24">
        <f t="shared" si="34"/>
        <v>0</v>
      </c>
      <c r="BE18" s="27">
        <f t="shared" si="34"/>
        <v>0</v>
      </c>
      <c r="BF18" s="27">
        <f t="shared" si="34"/>
        <v>0</v>
      </c>
      <c r="BG18" s="27">
        <f t="shared" si="34"/>
        <v>0</v>
      </c>
      <c r="BH18" s="27">
        <f t="shared" si="34"/>
        <v>0</v>
      </c>
      <c r="BI18" s="27">
        <f t="shared" si="34"/>
        <v>0</v>
      </c>
      <c r="BJ18" s="27">
        <f t="shared" si="34"/>
        <v>0</v>
      </c>
      <c r="BK18" s="27">
        <f t="shared" si="34"/>
        <v>0</v>
      </c>
      <c r="BL18" s="27">
        <f t="shared" si="34"/>
        <v>0</v>
      </c>
      <c r="BM18" s="27">
        <f t="shared" si="34"/>
        <v>0</v>
      </c>
      <c r="BN18" s="27">
        <f t="shared" si="34"/>
        <v>0</v>
      </c>
      <c r="BO18" s="27">
        <f t="shared" si="34"/>
        <v>0</v>
      </c>
      <c r="BP18" s="27">
        <f t="shared" si="34"/>
        <v>0</v>
      </c>
      <c r="BQ18" s="27">
        <f t="shared" si="34"/>
        <v>0</v>
      </c>
      <c r="BR18" s="27">
        <f t="shared" si="34"/>
        <v>0</v>
      </c>
      <c r="BS18" s="27">
        <f t="shared" si="34"/>
        <v>0</v>
      </c>
      <c r="BT18" s="27">
        <f t="shared" si="34"/>
        <v>0</v>
      </c>
      <c r="BU18" s="38"/>
      <c r="BV18" s="38">
        <v>512</v>
      </c>
      <c r="BW18" s="27">
        <f t="shared" ref="BW18:CT18" si="35">AW3+AW4+AW5+AW6+AW7+AW8+AW9+AW10+AW11+AW12+AW13+AW14+AW15+AW16+AW17+AW18</f>
        <v>100</v>
      </c>
      <c r="BX18" s="27">
        <f t="shared" si="35"/>
        <v>100</v>
      </c>
      <c r="BY18" s="24">
        <f t="shared" si="35"/>
        <v>100</v>
      </c>
      <c r="BZ18" s="24">
        <f t="shared" si="35"/>
        <v>99.999999999999986</v>
      </c>
      <c r="CA18" s="24">
        <f t="shared" si="35"/>
        <v>100</v>
      </c>
      <c r="CB18" s="24">
        <f t="shared" si="35"/>
        <v>99.999999999999986</v>
      </c>
      <c r="CC18" s="24">
        <f t="shared" si="35"/>
        <v>100</v>
      </c>
      <c r="CD18" s="24">
        <f t="shared" si="35"/>
        <v>99.999999999999986</v>
      </c>
      <c r="CE18" s="27">
        <f t="shared" si="35"/>
        <v>99.999999999999986</v>
      </c>
      <c r="CF18" s="27">
        <f t="shared" si="35"/>
        <v>100</v>
      </c>
      <c r="CG18" s="27">
        <f t="shared" si="35"/>
        <v>100</v>
      </c>
      <c r="CH18" s="27">
        <f t="shared" si="35"/>
        <v>99.999999999999986</v>
      </c>
      <c r="CI18" s="27">
        <f t="shared" si="35"/>
        <v>100</v>
      </c>
      <c r="CJ18" s="27">
        <f t="shared" si="35"/>
        <v>100</v>
      </c>
      <c r="CK18" s="27">
        <f t="shared" si="35"/>
        <v>100</v>
      </c>
      <c r="CL18" s="27">
        <f t="shared" si="35"/>
        <v>99.999999999999986</v>
      </c>
      <c r="CM18" s="27">
        <f t="shared" si="35"/>
        <v>100</v>
      </c>
      <c r="CN18" s="27">
        <f t="shared" si="35"/>
        <v>100</v>
      </c>
      <c r="CO18" s="27">
        <f t="shared" si="35"/>
        <v>100</v>
      </c>
      <c r="CP18" s="27">
        <f t="shared" si="35"/>
        <v>100</v>
      </c>
      <c r="CQ18" s="27">
        <f t="shared" si="35"/>
        <v>100</v>
      </c>
      <c r="CR18" s="27">
        <f t="shared" si="35"/>
        <v>100</v>
      </c>
      <c r="CS18" s="27">
        <f t="shared" si="35"/>
        <v>100</v>
      </c>
      <c r="CT18" s="27">
        <f t="shared" si="35"/>
        <v>99.999999999999986</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38" t="s">
        <v>26</v>
      </c>
      <c r="C19" s="2">
        <v>0</v>
      </c>
      <c r="D19" s="2">
        <v>43</v>
      </c>
      <c r="E19" s="2">
        <v>2</v>
      </c>
      <c r="F19" s="4">
        <v>0</v>
      </c>
      <c r="G19" s="4">
        <v>1</v>
      </c>
      <c r="H19" s="4">
        <v>0</v>
      </c>
      <c r="I19" s="3">
        <v>0</v>
      </c>
      <c r="J19" s="3">
        <v>0</v>
      </c>
      <c r="K19" s="3">
        <v>0</v>
      </c>
      <c r="L19" s="3">
        <v>2</v>
      </c>
      <c r="M19" s="3">
        <v>0</v>
      </c>
      <c r="N19" s="3">
        <v>0</v>
      </c>
      <c r="O19" s="3">
        <v>0</v>
      </c>
      <c r="P19" s="3">
        <v>0</v>
      </c>
      <c r="Q19" s="3">
        <v>0</v>
      </c>
      <c r="R19" s="3">
        <v>0</v>
      </c>
      <c r="S19" s="38">
        <v>48</v>
      </c>
      <c r="V19" s="38" t="s">
        <v>1</v>
      </c>
      <c r="W19" s="38">
        <f>S3</f>
        <v>48</v>
      </c>
      <c r="X19" s="38">
        <f>S4</f>
        <v>48</v>
      </c>
      <c r="Y19" s="38">
        <f>S5</f>
        <v>48</v>
      </c>
      <c r="Z19" s="38">
        <f>S6</f>
        <v>48</v>
      </c>
      <c r="AA19" s="38">
        <f>S7</f>
        <v>48</v>
      </c>
      <c r="AB19" s="38">
        <f>S8</f>
        <v>48</v>
      </c>
      <c r="AC19" s="38">
        <f>S9</f>
        <v>48</v>
      </c>
      <c r="AD19" s="38">
        <f>S10</f>
        <v>48</v>
      </c>
      <c r="AE19" s="38">
        <f>S11</f>
        <v>48</v>
      </c>
      <c r="AF19" s="38">
        <f>S12</f>
        <v>48</v>
      </c>
      <c r="AG19" s="38">
        <f>S13</f>
        <v>48</v>
      </c>
      <c r="AH19" s="38">
        <f>S14</f>
        <v>48</v>
      </c>
      <c r="AI19" s="38">
        <f>S15</f>
        <v>48</v>
      </c>
      <c r="AJ19" s="38">
        <f>S16</f>
        <v>48</v>
      </c>
      <c r="AK19" s="38">
        <f>S17</f>
        <v>48</v>
      </c>
      <c r="AL19" s="38">
        <f>S18</f>
        <v>48</v>
      </c>
      <c r="AM19" s="38">
        <f>S19</f>
        <v>48</v>
      </c>
      <c r="AN19" s="38">
        <f>S20</f>
        <v>48</v>
      </c>
      <c r="AO19" s="38">
        <f>S21</f>
        <v>48</v>
      </c>
      <c r="AP19" s="38">
        <f>S22</f>
        <v>48</v>
      </c>
      <c r="AQ19" s="38">
        <f>S23</f>
        <v>48</v>
      </c>
      <c r="AR19" s="38">
        <f>S24</f>
        <v>48</v>
      </c>
      <c r="AS19" s="38">
        <f>S25</f>
        <v>48</v>
      </c>
      <c r="AT19" s="38">
        <f>S26</f>
        <v>48</v>
      </c>
      <c r="AV19" s="38" t="s">
        <v>1</v>
      </c>
      <c r="AW19" s="24">
        <f t="shared" ref="AW19:BT19" si="36">SUM(AW3:AW18)</f>
        <v>100</v>
      </c>
      <c r="AX19" s="24">
        <f t="shared" si="36"/>
        <v>100</v>
      </c>
      <c r="AY19" s="24">
        <f t="shared" si="36"/>
        <v>100</v>
      </c>
      <c r="AZ19" s="24">
        <f t="shared" si="36"/>
        <v>99.999999999999986</v>
      </c>
      <c r="BA19" s="24">
        <f t="shared" si="36"/>
        <v>100</v>
      </c>
      <c r="BB19" s="24">
        <f t="shared" si="36"/>
        <v>99.999999999999986</v>
      </c>
      <c r="BC19" s="24">
        <f t="shared" si="36"/>
        <v>100</v>
      </c>
      <c r="BD19" s="24">
        <f t="shared" si="36"/>
        <v>99.999999999999986</v>
      </c>
      <c r="BE19" s="24">
        <f t="shared" si="36"/>
        <v>99.999999999999986</v>
      </c>
      <c r="BF19" s="24">
        <f t="shared" si="36"/>
        <v>100</v>
      </c>
      <c r="BG19" s="24">
        <f t="shared" si="36"/>
        <v>100</v>
      </c>
      <c r="BH19" s="24">
        <f t="shared" si="36"/>
        <v>99.999999999999986</v>
      </c>
      <c r="BI19" s="24">
        <f t="shared" si="36"/>
        <v>100</v>
      </c>
      <c r="BJ19" s="24">
        <f t="shared" si="36"/>
        <v>100</v>
      </c>
      <c r="BK19" s="24">
        <f t="shared" si="36"/>
        <v>100</v>
      </c>
      <c r="BL19" s="24">
        <f t="shared" si="36"/>
        <v>99.999999999999986</v>
      </c>
      <c r="BM19" s="24">
        <f t="shared" si="36"/>
        <v>100</v>
      </c>
      <c r="BN19" s="24">
        <f t="shared" si="36"/>
        <v>100</v>
      </c>
      <c r="BO19" s="24">
        <f t="shared" si="36"/>
        <v>100</v>
      </c>
      <c r="BP19" s="24">
        <f t="shared" si="36"/>
        <v>100</v>
      </c>
      <c r="BQ19" s="24">
        <f t="shared" si="36"/>
        <v>100</v>
      </c>
      <c r="BR19" s="24">
        <f t="shared" si="36"/>
        <v>100</v>
      </c>
      <c r="BS19" s="24">
        <f t="shared" si="36"/>
        <v>100</v>
      </c>
      <c r="BT19" s="24">
        <f t="shared" si="36"/>
        <v>99.999999999999986</v>
      </c>
      <c r="BU19" s="38"/>
      <c r="BV19" s="38"/>
      <c r="CQ19" s="24"/>
      <c r="CR19" s="24"/>
      <c r="CS19" s="24"/>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38" t="s">
        <v>27</v>
      </c>
      <c r="C20" s="2">
        <v>0</v>
      </c>
      <c r="D20" s="2">
        <v>0</v>
      </c>
      <c r="E20" s="2">
        <v>0</v>
      </c>
      <c r="F20" s="2">
        <v>0</v>
      </c>
      <c r="G20" s="2">
        <v>6</v>
      </c>
      <c r="H20" s="2">
        <v>27</v>
      </c>
      <c r="I20" s="2">
        <v>14</v>
      </c>
      <c r="J20" s="3">
        <v>1</v>
      </c>
      <c r="K20" s="3">
        <v>0</v>
      </c>
      <c r="L20" s="3">
        <v>0</v>
      </c>
      <c r="M20" s="3">
        <v>0</v>
      </c>
      <c r="N20" s="3">
        <v>0</v>
      </c>
      <c r="O20" s="3">
        <v>0</v>
      </c>
      <c r="P20" s="3">
        <v>0</v>
      </c>
      <c r="Q20" s="3">
        <v>0</v>
      </c>
      <c r="R20" s="3">
        <v>0</v>
      </c>
      <c r="S20" s="38">
        <v>48</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2:125" x14ac:dyDescent="0.25">
      <c r="B21" s="38" t="s">
        <v>28</v>
      </c>
      <c r="C21" s="2">
        <v>0</v>
      </c>
      <c r="D21" s="2">
        <v>0</v>
      </c>
      <c r="E21" s="2">
        <v>2</v>
      </c>
      <c r="F21" s="2">
        <v>0</v>
      </c>
      <c r="G21" s="2">
        <v>3</v>
      </c>
      <c r="H21" s="2">
        <v>1</v>
      </c>
      <c r="I21" s="2">
        <v>1</v>
      </c>
      <c r="J21" s="4">
        <v>0</v>
      </c>
      <c r="K21" s="3">
        <v>1</v>
      </c>
      <c r="L21" s="3">
        <v>1</v>
      </c>
      <c r="M21" s="3">
        <v>2</v>
      </c>
      <c r="N21" s="3">
        <v>37</v>
      </c>
      <c r="O21" s="3">
        <v>0</v>
      </c>
      <c r="P21" s="3">
        <v>0</v>
      </c>
      <c r="Q21" s="3">
        <v>0</v>
      </c>
      <c r="R21" s="3">
        <v>0</v>
      </c>
      <c r="S21" s="38">
        <v>48</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2:125" x14ac:dyDescent="0.25">
      <c r="B22" s="38" t="s">
        <v>23</v>
      </c>
      <c r="C22" s="2">
        <v>0</v>
      </c>
      <c r="D22" s="2">
        <v>7</v>
      </c>
      <c r="E22" s="2">
        <v>6</v>
      </c>
      <c r="F22" s="2">
        <v>5</v>
      </c>
      <c r="G22" s="2">
        <v>0</v>
      </c>
      <c r="H22" s="4">
        <v>1</v>
      </c>
      <c r="I22" s="3">
        <v>2</v>
      </c>
      <c r="J22" s="3">
        <v>1</v>
      </c>
      <c r="K22" s="3">
        <v>1</v>
      </c>
      <c r="L22" s="3">
        <v>25</v>
      </c>
      <c r="M22" s="3">
        <v>0</v>
      </c>
      <c r="N22" s="3">
        <v>0</v>
      </c>
      <c r="O22" s="3">
        <v>0</v>
      </c>
      <c r="P22" s="3">
        <v>0</v>
      </c>
      <c r="Q22" s="3">
        <v>0</v>
      </c>
      <c r="R22" s="3">
        <v>0</v>
      </c>
      <c r="S22" s="38">
        <v>48</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2:125" x14ac:dyDescent="0.25">
      <c r="B23" s="38" t="s">
        <v>29</v>
      </c>
      <c r="C23" s="2">
        <v>0</v>
      </c>
      <c r="D23" s="2">
        <v>0</v>
      </c>
      <c r="E23" s="2">
        <v>1</v>
      </c>
      <c r="F23" s="2">
        <v>0</v>
      </c>
      <c r="G23" s="2">
        <v>15</v>
      </c>
      <c r="H23" s="2">
        <v>19</v>
      </c>
      <c r="I23" s="2">
        <v>12</v>
      </c>
      <c r="J23" s="2">
        <v>1</v>
      </c>
      <c r="K23" s="2">
        <v>0</v>
      </c>
      <c r="L23" s="3">
        <v>0</v>
      </c>
      <c r="M23" s="3">
        <v>0</v>
      </c>
      <c r="N23" s="3">
        <v>0</v>
      </c>
      <c r="O23" s="3">
        <v>0</v>
      </c>
      <c r="P23" s="3">
        <v>0</v>
      </c>
      <c r="Q23" s="3">
        <v>0</v>
      </c>
      <c r="R23" s="3">
        <v>0</v>
      </c>
      <c r="S23" s="38">
        <v>48</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2:125" x14ac:dyDescent="0.25">
      <c r="B24" s="38" t="s">
        <v>30</v>
      </c>
      <c r="C24" s="2">
        <v>0</v>
      </c>
      <c r="D24" s="2">
        <v>0</v>
      </c>
      <c r="E24" s="2">
        <v>0</v>
      </c>
      <c r="F24" s="2">
        <v>1</v>
      </c>
      <c r="G24" s="2">
        <v>0</v>
      </c>
      <c r="H24" s="2">
        <v>4</v>
      </c>
      <c r="I24" s="2">
        <v>20</v>
      </c>
      <c r="J24" s="2">
        <v>21</v>
      </c>
      <c r="K24" s="2">
        <v>2</v>
      </c>
      <c r="L24" s="3">
        <v>0</v>
      </c>
      <c r="M24" s="3">
        <v>0</v>
      </c>
      <c r="N24" s="3">
        <v>0</v>
      </c>
      <c r="O24" s="3">
        <v>0</v>
      </c>
      <c r="P24" s="3">
        <v>0</v>
      </c>
      <c r="Q24" s="3">
        <v>0</v>
      </c>
      <c r="R24" s="3">
        <v>0</v>
      </c>
      <c r="S24" s="38">
        <v>48</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2:125" x14ac:dyDescent="0.25">
      <c r="B25" s="38" t="s">
        <v>31</v>
      </c>
      <c r="C25" s="2">
        <v>0</v>
      </c>
      <c r="D25" s="2">
        <v>0</v>
      </c>
      <c r="E25" s="2">
        <v>0</v>
      </c>
      <c r="F25" s="2">
        <v>8</v>
      </c>
      <c r="G25" s="2">
        <v>0</v>
      </c>
      <c r="H25" s="2">
        <v>8</v>
      </c>
      <c r="I25" s="2">
        <v>12</v>
      </c>
      <c r="J25" s="2">
        <v>13</v>
      </c>
      <c r="K25" s="2">
        <v>6</v>
      </c>
      <c r="L25" s="3">
        <v>0</v>
      </c>
      <c r="M25" s="3">
        <v>1</v>
      </c>
      <c r="N25" s="3">
        <v>0</v>
      </c>
      <c r="O25" s="3">
        <v>0</v>
      </c>
      <c r="P25" s="3">
        <v>0</v>
      </c>
      <c r="Q25" s="3">
        <v>0</v>
      </c>
      <c r="R25" s="3">
        <v>0</v>
      </c>
      <c r="S25" s="38">
        <v>48</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2:125" x14ac:dyDescent="0.25">
      <c r="B26" s="38" t="s">
        <v>22</v>
      </c>
      <c r="C26" s="2">
        <v>0</v>
      </c>
      <c r="D26" s="2">
        <v>25</v>
      </c>
      <c r="E26" s="2">
        <v>0</v>
      </c>
      <c r="F26" s="2">
        <v>8</v>
      </c>
      <c r="G26" s="2">
        <v>10</v>
      </c>
      <c r="H26" s="2">
        <v>4</v>
      </c>
      <c r="I26" s="3">
        <v>1</v>
      </c>
      <c r="J26" s="3">
        <v>0</v>
      </c>
      <c r="K26" s="3">
        <v>0</v>
      </c>
      <c r="L26" s="3">
        <v>0</v>
      </c>
      <c r="M26" s="3">
        <v>0</v>
      </c>
      <c r="N26" s="3">
        <v>0</v>
      </c>
      <c r="O26" s="3">
        <v>0</v>
      </c>
      <c r="P26" s="3">
        <v>0</v>
      </c>
      <c r="Q26" s="3">
        <v>0</v>
      </c>
      <c r="R26" s="3">
        <v>0</v>
      </c>
      <c r="S26" s="38">
        <v>48</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2:125"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2:125"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2:125"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2:125"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2:125" x14ac:dyDescent="0.25">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2:125" x14ac:dyDescent="0.25">
      <c r="CT32" s="9"/>
      <c r="CU32" s="9"/>
      <c r="CV32" s="9"/>
      <c r="CW32" s="9"/>
      <c r="CX32" s="9"/>
      <c r="CY32" s="9"/>
      <c r="CZ32" s="9"/>
      <c r="DA32" s="9"/>
      <c r="DB32" s="9"/>
      <c r="DC32" s="9"/>
      <c r="DD32" s="9"/>
      <c r="DE32" s="9"/>
      <c r="DF32" s="9"/>
      <c r="DG32" s="9"/>
      <c r="DH32" s="9"/>
      <c r="DI32" s="9"/>
      <c r="DJ32" s="9"/>
      <c r="DK32" s="9"/>
      <c r="DL32" s="9"/>
      <c r="DM32" s="9"/>
      <c r="DN32" s="9"/>
      <c r="DO32" s="9"/>
      <c r="DP32" s="9"/>
      <c r="DQ32" s="9"/>
      <c r="DR32" s="9"/>
    </row>
    <row r="33" spans="98:122" x14ac:dyDescent="0.25">
      <c r="CT33" s="9"/>
      <c r="CU33" s="9"/>
      <c r="CV33" s="9"/>
      <c r="CW33" s="9"/>
      <c r="CX33" s="9"/>
      <c r="CY33" s="9"/>
      <c r="CZ33" s="9"/>
      <c r="DA33" s="9"/>
      <c r="DB33" s="9"/>
      <c r="DC33" s="9"/>
      <c r="DD33" s="9"/>
      <c r="DE33" s="9"/>
      <c r="DF33" s="9"/>
      <c r="DG33" s="9"/>
      <c r="DH33" s="9"/>
      <c r="DI33" s="9"/>
      <c r="DJ33" s="9"/>
      <c r="DK33" s="9"/>
      <c r="DL33" s="9"/>
      <c r="DM33" s="9"/>
      <c r="DN33" s="9"/>
      <c r="DO33" s="9"/>
      <c r="DP33" s="9"/>
      <c r="DQ33" s="9"/>
      <c r="DR33" s="9"/>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73"/>
  <sheetViews>
    <sheetView topLeftCell="AT25" zoomScale="75" zoomScaleNormal="75" workbookViewId="0">
      <selection activeCell="V66" sqref="V66"/>
    </sheetView>
  </sheetViews>
  <sheetFormatPr baseColWidth="10" defaultRowHeight="15" x14ac:dyDescent="0.25"/>
  <cols>
    <col min="3" max="18" width="8.28515625" customWidth="1"/>
    <col min="23" max="44" width="8.28515625" customWidth="1"/>
    <col min="45" max="46" width="8.85546875" customWidth="1"/>
    <col min="49" max="72" width="8.28515625" customWidth="1"/>
    <col min="75" max="97" width="8.28515625" style="24" customWidth="1"/>
    <col min="98" max="98" width="8.28515625" customWidth="1"/>
    <col min="99" max="100" width="8.28515625" style="34" customWidth="1"/>
    <col min="101" max="101" width="2.7109375" bestFit="1" customWidth="1"/>
    <col min="102" max="124" width="9.7109375" customWidth="1"/>
  </cols>
  <sheetData>
    <row r="3" spans="1:126" s="1" customFormat="1" x14ac:dyDescent="0.25">
      <c r="A3" s="1" t="s">
        <v>32</v>
      </c>
      <c r="W3" s="1" t="str">
        <f>A3</f>
        <v>Enterococcus faecalis</v>
      </c>
      <c r="AT3"/>
      <c r="AW3" s="1" t="str">
        <f>A3</f>
        <v>Enterococcus faecalis</v>
      </c>
      <c r="BT3"/>
      <c r="BW3" s="24" t="str">
        <f>A3</f>
        <v>Enterococcus faecalis</v>
      </c>
      <c r="BX3" s="24"/>
      <c r="BY3" s="24"/>
      <c r="BZ3" s="24"/>
      <c r="CA3" s="24"/>
      <c r="CB3" s="24"/>
      <c r="CC3" s="24"/>
      <c r="CD3" s="24"/>
      <c r="CE3" s="24"/>
      <c r="CF3" s="24"/>
      <c r="CG3" s="24"/>
      <c r="CH3" s="24"/>
      <c r="CI3" s="24"/>
      <c r="CJ3" s="24"/>
      <c r="CK3" s="24"/>
      <c r="CL3" s="24"/>
      <c r="CM3" s="24"/>
      <c r="CN3" s="24"/>
      <c r="CO3" s="24"/>
      <c r="CP3" s="24"/>
      <c r="CQ3" s="24"/>
      <c r="CR3" s="24"/>
      <c r="CS3" s="24"/>
      <c r="CT3"/>
      <c r="CU3" s="34"/>
      <c r="CV3" s="34"/>
      <c r="CX3" s="9"/>
      <c r="CY3" s="9"/>
      <c r="CZ3" s="9"/>
      <c r="DA3" s="9"/>
      <c r="DB3" s="9"/>
      <c r="DC3" s="9"/>
      <c r="DD3" s="9"/>
      <c r="DE3" s="9"/>
      <c r="DF3" s="9"/>
      <c r="DG3" s="9"/>
      <c r="DH3" s="9"/>
      <c r="DI3" s="9"/>
      <c r="DJ3" s="9"/>
      <c r="DK3" s="9"/>
      <c r="DL3" s="9"/>
      <c r="DM3" s="9"/>
      <c r="DN3" s="9"/>
      <c r="DO3" s="9"/>
      <c r="DP3" s="9"/>
      <c r="DQ3" s="9"/>
      <c r="DR3" s="9"/>
      <c r="DS3" s="9"/>
      <c r="DT3" s="9"/>
      <c r="DU3" s="9"/>
      <c r="DV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t="s">
        <v>22</v>
      </c>
      <c r="BW4" s="24" t="str">
        <f t="shared" ref="BW4:CS4" si="1">W4</f>
        <v>Penicillin G</v>
      </c>
      <c r="BX4" s="24" t="str">
        <f t="shared" si="1"/>
        <v>Oxacillin</v>
      </c>
      <c r="BY4" s="24" t="str">
        <f t="shared" si="1"/>
        <v>Ampicillin/ Sulbactam</v>
      </c>
      <c r="BZ4" s="24" t="str">
        <f t="shared" si="1"/>
        <v>Piperacillin/ Tazobactam</v>
      </c>
      <c r="CA4" s="24" t="str">
        <f t="shared" si="1"/>
        <v>Cefotaxim</v>
      </c>
      <c r="CB4" s="24" t="str">
        <f t="shared" si="1"/>
        <v>Cefuroxim</v>
      </c>
      <c r="CC4" s="24" t="str">
        <f t="shared" si="1"/>
        <v>Imipenem</v>
      </c>
      <c r="CD4" s="24" t="str">
        <f t="shared" si="1"/>
        <v>Meropenem</v>
      </c>
      <c r="CE4" s="24" t="str">
        <f t="shared" si="1"/>
        <v>Amikacin</v>
      </c>
      <c r="CF4" s="24" t="str">
        <f t="shared" si="1"/>
        <v>Gentamicin</v>
      </c>
      <c r="CG4" s="24" t="str">
        <f t="shared" si="1"/>
        <v>Fosfomycin</v>
      </c>
      <c r="CH4" s="24" t="str">
        <f t="shared" si="1"/>
        <v>Cotrimoxazol</v>
      </c>
      <c r="CI4" s="24" t="str">
        <f t="shared" si="1"/>
        <v>Ciprofloxacin</v>
      </c>
      <c r="CJ4" s="24" t="str">
        <f t="shared" si="1"/>
        <v>Levofloxacin</v>
      </c>
      <c r="CK4" s="24" t="str">
        <f t="shared" si="1"/>
        <v>Moxifloxacin</v>
      </c>
      <c r="CL4" s="24" t="str">
        <f t="shared" si="1"/>
        <v>Doxycyclin</v>
      </c>
      <c r="CM4" s="24" t="str">
        <f t="shared" si="1"/>
        <v>Rifampicin</v>
      </c>
      <c r="CN4" s="24" t="str">
        <f t="shared" si="1"/>
        <v>Daptomycin</v>
      </c>
      <c r="CO4" s="24" t="str">
        <f t="shared" si="1"/>
        <v>Roxythromycin</v>
      </c>
      <c r="CP4" s="24" t="str">
        <f t="shared" si="1"/>
        <v>Clindamycin</v>
      </c>
      <c r="CQ4" s="24" t="str">
        <f t="shared" si="1"/>
        <v>Linezolid</v>
      </c>
      <c r="CR4" s="24" t="str">
        <f t="shared" si="1"/>
        <v>Vancomycin</v>
      </c>
      <c r="CS4" s="24" t="str">
        <f t="shared" si="1"/>
        <v>Teicoplanin</v>
      </c>
      <c r="CT4" t="s">
        <v>22</v>
      </c>
      <c r="CU4" s="34"/>
      <c r="CV4" s="34"/>
      <c r="CW4" s="33"/>
      <c r="CX4" s="18" t="s">
        <v>62</v>
      </c>
      <c r="CY4" s="18" t="s">
        <v>63</v>
      </c>
      <c r="CZ4" s="18" t="s">
        <v>42</v>
      </c>
      <c r="DA4" s="18" t="s">
        <v>44</v>
      </c>
      <c r="DB4" s="18" t="s">
        <v>46</v>
      </c>
      <c r="DC4" s="18" t="s">
        <v>64</v>
      </c>
      <c r="DD4" s="18" t="s">
        <v>48</v>
      </c>
      <c r="DE4" s="18" t="s">
        <v>49</v>
      </c>
      <c r="DF4" s="18" t="s">
        <v>51</v>
      </c>
      <c r="DG4" s="18" t="s">
        <v>52</v>
      </c>
      <c r="DH4" s="18" t="s">
        <v>54</v>
      </c>
      <c r="DI4" s="18" t="s">
        <v>55</v>
      </c>
      <c r="DJ4" s="18" t="s">
        <v>56</v>
      </c>
      <c r="DK4" s="18" t="s">
        <v>57</v>
      </c>
      <c r="DL4" s="18" t="s">
        <v>58</v>
      </c>
      <c r="DM4" s="18" t="s">
        <v>59</v>
      </c>
      <c r="DN4" s="18" t="s">
        <v>65</v>
      </c>
      <c r="DO4" s="18" t="s">
        <v>66</v>
      </c>
      <c r="DP4" s="18" t="s">
        <v>67</v>
      </c>
      <c r="DQ4" s="18" t="s">
        <v>68</v>
      </c>
      <c r="DR4" s="18" t="s">
        <v>69</v>
      </c>
      <c r="DS4" s="18" t="s">
        <v>70</v>
      </c>
      <c r="DT4" s="18" t="s">
        <v>71</v>
      </c>
      <c r="DU4" s="18" t="s">
        <v>74</v>
      </c>
      <c r="DV4" s="9"/>
    </row>
    <row r="5" spans="1:126" s="1" customFormat="1" ht="18.75" x14ac:dyDescent="0.25">
      <c r="B5" s="1" t="s">
        <v>24</v>
      </c>
      <c r="C5" s="38">
        <v>0</v>
      </c>
      <c r="D5" s="38">
        <v>0</v>
      </c>
      <c r="E5" s="38">
        <v>0</v>
      </c>
      <c r="F5" s="38">
        <v>0</v>
      </c>
      <c r="G5" s="38">
        <v>0</v>
      </c>
      <c r="H5" s="38">
        <v>0</v>
      </c>
      <c r="I5" s="38">
        <v>1</v>
      </c>
      <c r="J5" s="38">
        <v>35</v>
      </c>
      <c r="K5" s="38">
        <v>6</v>
      </c>
      <c r="L5" s="38">
        <v>1</v>
      </c>
      <c r="M5" s="38">
        <v>0</v>
      </c>
      <c r="N5" s="38">
        <v>0</v>
      </c>
      <c r="O5" s="38">
        <v>0</v>
      </c>
      <c r="P5" s="38">
        <v>0</v>
      </c>
      <c r="Q5" s="38">
        <v>0</v>
      </c>
      <c r="R5" s="38">
        <v>0</v>
      </c>
      <c r="S5" s="22">
        <v>43</v>
      </c>
      <c r="V5" s="1">
        <v>1.5625E-2</v>
      </c>
      <c r="W5" s="6">
        <f>C5</f>
        <v>0</v>
      </c>
      <c r="X5" s="1">
        <f>C6</f>
        <v>0</v>
      </c>
      <c r="Y5" s="2">
        <f>C7</f>
        <v>0</v>
      </c>
      <c r="Z5" s="1">
        <f>C8</f>
        <v>0</v>
      </c>
      <c r="AA5" s="1">
        <f>C9</f>
        <v>0</v>
      </c>
      <c r="AB5" s="1">
        <f>C10</f>
        <v>0</v>
      </c>
      <c r="AC5" s="4">
        <f>C11</f>
        <v>0</v>
      </c>
      <c r="AD5" s="1">
        <f>C12</f>
        <v>0</v>
      </c>
      <c r="AE5" s="1">
        <f>C13</f>
        <v>0</v>
      </c>
      <c r="AF5" s="1">
        <f>C14</f>
        <v>0</v>
      </c>
      <c r="AG5" s="1">
        <f>C15</f>
        <v>0</v>
      </c>
      <c r="AH5" s="38">
        <f>C16</f>
        <v>0</v>
      </c>
      <c r="AI5" s="1">
        <f>C17</f>
        <v>0</v>
      </c>
      <c r="AJ5" s="1">
        <f>C18</f>
        <v>0</v>
      </c>
      <c r="AK5" s="1">
        <f>C19</f>
        <v>0</v>
      </c>
      <c r="AL5" s="1">
        <f>C20</f>
        <v>0</v>
      </c>
      <c r="AM5" s="1">
        <f>C21</f>
        <v>0</v>
      </c>
      <c r="AN5" s="1">
        <f>C22</f>
        <v>0</v>
      </c>
      <c r="AO5" s="1">
        <f>C23</f>
        <v>0</v>
      </c>
      <c r="AP5" s="1">
        <f>C24</f>
        <v>0</v>
      </c>
      <c r="AQ5" s="2">
        <f>C25</f>
        <v>0</v>
      </c>
      <c r="AR5" s="2">
        <f>C26</f>
        <v>0</v>
      </c>
      <c r="AS5" s="2">
        <f>C27</f>
        <v>0</v>
      </c>
      <c r="AT5" s="2">
        <f>C28</f>
        <v>0</v>
      </c>
      <c r="AU5" s="5"/>
      <c r="AV5" s="1">
        <v>1.5625E-2</v>
      </c>
      <c r="AW5" s="31">
        <f t="shared" ref="AW5:BT5" si="2">PRODUCT(W5*100*1/W21)</f>
        <v>0</v>
      </c>
      <c r="AX5" s="24">
        <f t="shared" si="2"/>
        <v>0</v>
      </c>
      <c r="AY5" s="25">
        <f t="shared" si="2"/>
        <v>0</v>
      </c>
      <c r="AZ5" s="24">
        <f t="shared" si="2"/>
        <v>0</v>
      </c>
      <c r="BA5" s="24">
        <f t="shared" si="2"/>
        <v>0</v>
      </c>
      <c r="BB5" s="24">
        <f t="shared" si="2"/>
        <v>0</v>
      </c>
      <c r="BC5" s="26">
        <f t="shared" si="2"/>
        <v>0</v>
      </c>
      <c r="BD5" s="24">
        <f t="shared" si="2"/>
        <v>0</v>
      </c>
      <c r="BE5" s="24">
        <f t="shared" si="2"/>
        <v>0</v>
      </c>
      <c r="BF5" s="24">
        <f t="shared" si="2"/>
        <v>0</v>
      </c>
      <c r="BG5" s="24">
        <f t="shared" si="2"/>
        <v>0</v>
      </c>
      <c r="BH5" s="38">
        <f t="shared" si="2"/>
        <v>0</v>
      </c>
      <c r="BI5" s="24">
        <f t="shared" si="2"/>
        <v>0</v>
      </c>
      <c r="BJ5" s="24">
        <f t="shared" si="2"/>
        <v>0</v>
      </c>
      <c r="BK5" s="24">
        <f t="shared" si="2"/>
        <v>0</v>
      </c>
      <c r="BL5" s="24">
        <f t="shared" si="2"/>
        <v>0</v>
      </c>
      <c r="BM5" s="24">
        <f t="shared" si="2"/>
        <v>0</v>
      </c>
      <c r="BN5" s="24">
        <f t="shared" si="2"/>
        <v>0</v>
      </c>
      <c r="BO5" s="24">
        <f t="shared" si="2"/>
        <v>0</v>
      </c>
      <c r="BP5" s="24">
        <f t="shared" si="2"/>
        <v>0</v>
      </c>
      <c r="BQ5" s="25">
        <f t="shared" si="2"/>
        <v>0</v>
      </c>
      <c r="BR5" s="25">
        <f t="shared" si="2"/>
        <v>0</v>
      </c>
      <c r="BS5" s="25">
        <f t="shared" si="2"/>
        <v>0</v>
      </c>
      <c r="BT5" s="25">
        <f t="shared" si="2"/>
        <v>0</v>
      </c>
      <c r="BV5" s="1">
        <v>1.5625E-2</v>
      </c>
      <c r="BW5" s="31">
        <f t="shared" ref="BW5:CB5" si="3">AW5</f>
        <v>0</v>
      </c>
      <c r="BX5" s="24">
        <f t="shared" si="3"/>
        <v>0</v>
      </c>
      <c r="BY5" s="25">
        <f t="shared" si="3"/>
        <v>0</v>
      </c>
      <c r="BZ5" s="24">
        <f t="shared" si="3"/>
        <v>0</v>
      </c>
      <c r="CA5" s="24">
        <f t="shared" si="3"/>
        <v>0</v>
      </c>
      <c r="CB5" s="24">
        <f t="shared" si="3"/>
        <v>0</v>
      </c>
      <c r="CC5" s="26">
        <f t="shared" ref="CC5:CT5" si="4">BC5</f>
        <v>0</v>
      </c>
      <c r="CD5" s="24">
        <f t="shared" si="4"/>
        <v>0</v>
      </c>
      <c r="CE5" s="24">
        <f t="shared" si="4"/>
        <v>0</v>
      </c>
      <c r="CF5" s="24">
        <f t="shared" si="4"/>
        <v>0</v>
      </c>
      <c r="CG5" s="24">
        <f t="shared" si="4"/>
        <v>0</v>
      </c>
      <c r="CH5" s="38">
        <f t="shared" si="4"/>
        <v>0</v>
      </c>
      <c r="CI5" s="24">
        <f t="shared" si="4"/>
        <v>0</v>
      </c>
      <c r="CJ5" s="24">
        <f t="shared" si="4"/>
        <v>0</v>
      </c>
      <c r="CK5" s="24">
        <f t="shared" si="4"/>
        <v>0</v>
      </c>
      <c r="CL5" s="24">
        <f t="shared" si="4"/>
        <v>0</v>
      </c>
      <c r="CM5" s="24">
        <f t="shared" si="4"/>
        <v>0</v>
      </c>
      <c r="CN5" s="24">
        <f t="shared" si="4"/>
        <v>0</v>
      </c>
      <c r="CO5" s="24">
        <f t="shared" si="4"/>
        <v>0</v>
      </c>
      <c r="CP5" s="24">
        <f t="shared" si="4"/>
        <v>0</v>
      </c>
      <c r="CQ5" s="25">
        <f t="shared" si="4"/>
        <v>0</v>
      </c>
      <c r="CR5" s="25">
        <f t="shared" si="4"/>
        <v>0</v>
      </c>
      <c r="CS5" s="25">
        <f t="shared" si="4"/>
        <v>0</v>
      </c>
      <c r="CT5" s="25">
        <f t="shared" si="4"/>
        <v>0</v>
      </c>
      <c r="CU5" s="29"/>
      <c r="CV5" s="29"/>
      <c r="CW5" s="19" t="s">
        <v>38</v>
      </c>
      <c r="CX5" s="20">
        <f t="shared" ref="CX5:DU5" si="5">W21</f>
        <v>43</v>
      </c>
      <c r="CY5" s="20">
        <f t="shared" si="5"/>
        <v>43</v>
      </c>
      <c r="CZ5" s="20">
        <f t="shared" si="5"/>
        <v>43</v>
      </c>
      <c r="DA5" s="20">
        <f t="shared" si="5"/>
        <v>43</v>
      </c>
      <c r="DB5" s="20">
        <f t="shared" si="5"/>
        <v>43</v>
      </c>
      <c r="DC5" s="20">
        <f t="shared" si="5"/>
        <v>43</v>
      </c>
      <c r="DD5" s="20">
        <f t="shared" si="5"/>
        <v>43</v>
      </c>
      <c r="DE5" s="21">
        <f t="shared" si="5"/>
        <v>43</v>
      </c>
      <c r="DF5" s="21">
        <f t="shared" si="5"/>
        <v>43</v>
      </c>
      <c r="DG5" s="21">
        <f t="shared" si="5"/>
        <v>43</v>
      </c>
      <c r="DH5" s="21">
        <f t="shared" si="5"/>
        <v>43</v>
      </c>
      <c r="DI5" s="21">
        <f t="shared" si="5"/>
        <v>43</v>
      </c>
      <c r="DJ5" s="21">
        <f t="shared" si="5"/>
        <v>43</v>
      </c>
      <c r="DK5" s="21">
        <f t="shared" si="5"/>
        <v>43</v>
      </c>
      <c r="DL5" s="21">
        <f t="shared" si="5"/>
        <v>43</v>
      </c>
      <c r="DM5" s="21">
        <f t="shared" si="5"/>
        <v>43</v>
      </c>
      <c r="DN5" s="21">
        <f t="shared" si="5"/>
        <v>43</v>
      </c>
      <c r="DO5" s="21">
        <f t="shared" si="5"/>
        <v>43</v>
      </c>
      <c r="DP5" s="21">
        <f t="shared" si="5"/>
        <v>43</v>
      </c>
      <c r="DQ5" s="21">
        <f t="shared" si="5"/>
        <v>43</v>
      </c>
      <c r="DR5" s="21">
        <f t="shared" si="5"/>
        <v>43</v>
      </c>
      <c r="DS5" s="21">
        <f t="shared" si="5"/>
        <v>43</v>
      </c>
      <c r="DT5" s="21">
        <f t="shared" si="5"/>
        <v>43</v>
      </c>
      <c r="DU5" s="21">
        <f t="shared" si="5"/>
        <v>43</v>
      </c>
    </row>
    <row r="6" spans="1:126" s="1" customFormat="1" ht="18.75" x14ac:dyDescent="0.25">
      <c r="B6" s="1" t="s">
        <v>25</v>
      </c>
      <c r="C6" s="38">
        <v>0</v>
      </c>
      <c r="D6" s="38">
        <v>0</v>
      </c>
      <c r="E6" s="38">
        <v>0</v>
      </c>
      <c r="F6" s="38">
        <v>0</v>
      </c>
      <c r="G6" s="38">
        <v>0</v>
      </c>
      <c r="H6" s="38">
        <v>0</v>
      </c>
      <c r="I6" s="38">
        <v>0</v>
      </c>
      <c r="J6" s="38">
        <v>0</v>
      </c>
      <c r="K6" s="38">
        <v>0</v>
      </c>
      <c r="L6" s="38">
        <v>5</v>
      </c>
      <c r="M6" s="38">
        <v>38</v>
      </c>
      <c r="N6" s="38">
        <v>0</v>
      </c>
      <c r="O6" s="38">
        <v>0</v>
      </c>
      <c r="P6" s="38">
        <v>0</v>
      </c>
      <c r="Q6" s="38">
        <v>0</v>
      </c>
      <c r="R6" s="38">
        <v>0</v>
      </c>
      <c r="S6" s="1">
        <v>43</v>
      </c>
      <c r="V6" s="1">
        <v>3.125E-2</v>
      </c>
      <c r="W6" s="6">
        <f>D5</f>
        <v>0</v>
      </c>
      <c r="X6" s="1">
        <f>D6</f>
        <v>0</v>
      </c>
      <c r="Y6" s="2">
        <f>D7</f>
        <v>0</v>
      </c>
      <c r="Z6" s="1">
        <f>D8</f>
        <v>0</v>
      </c>
      <c r="AA6" s="1">
        <f>D9</f>
        <v>0</v>
      </c>
      <c r="AB6" s="1">
        <f>D10</f>
        <v>0</v>
      </c>
      <c r="AC6" s="4">
        <f>D11</f>
        <v>0</v>
      </c>
      <c r="AD6" s="1">
        <f>D12</f>
        <v>0</v>
      </c>
      <c r="AE6" s="1">
        <f>D13</f>
        <v>0</v>
      </c>
      <c r="AF6" s="1">
        <f>D14</f>
        <v>0</v>
      </c>
      <c r="AG6" s="1">
        <f>D15</f>
        <v>0</v>
      </c>
      <c r="AH6" s="38">
        <f>D16</f>
        <v>0</v>
      </c>
      <c r="AI6" s="1">
        <f>D17</f>
        <v>2</v>
      </c>
      <c r="AJ6" s="1">
        <f>D18</f>
        <v>1</v>
      </c>
      <c r="AK6" s="1">
        <f>D19</f>
        <v>1</v>
      </c>
      <c r="AL6" s="1">
        <f>D20</f>
        <v>0</v>
      </c>
      <c r="AM6" s="1">
        <f>D21</f>
        <v>0</v>
      </c>
      <c r="AN6" s="1">
        <f>D22</f>
        <v>0</v>
      </c>
      <c r="AO6" s="1">
        <f>D23</f>
        <v>0</v>
      </c>
      <c r="AP6" s="1">
        <f>D24</f>
        <v>0</v>
      </c>
      <c r="AQ6" s="2">
        <f>D25</f>
        <v>0</v>
      </c>
      <c r="AR6" s="2">
        <f>D26</f>
        <v>0</v>
      </c>
      <c r="AS6" s="2">
        <f>D27</f>
        <v>0</v>
      </c>
      <c r="AT6" s="2">
        <f>D28</f>
        <v>33</v>
      </c>
      <c r="AU6" s="5"/>
      <c r="AV6" s="1">
        <v>3.125E-2</v>
      </c>
      <c r="AW6" s="31">
        <f t="shared" ref="AW6:BT6" si="6">PRODUCT(W6*100*1/W21)</f>
        <v>0</v>
      </c>
      <c r="AX6" s="24">
        <f t="shared" si="6"/>
        <v>0</v>
      </c>
      <c r="AY6" s="25">
        <f t="shared" si="6"/>
        <v>0</v>
      </c>
      <c r="AZ6" s="24">
        <f t="shared" si="6"/>
        <v>0</v>
      </c>
      <c r="BA6" s="24">
        <f t="shared" si="6"/>
        <v>0</v>
      </c>
      <c r="BB6" s="24">
        <f t="shared" si="6"/>
        <v>0</v>
      </c>
      <c r="BC6" s="26">
        <f t="shared" si="6"/>
        <v>0</v>
      </c>
      <c r="BD6" s="24">
        <f t="shared" si="6"/>
        <v>0</v>
      </c>
      <c r="BE6" s="24">
        <f t="shared" si="6"/>
        <v>0</v>
      </c>
      <c r="BF6" s="24">
        <f t="shared" si="6"/>
        <v>0</v>
      </c>
      <c r="BG6" s="24">
        <f t="shared" si="6"/>
        <v>0</v>
      </c>
      <c r="BH6" s="38">
        <f t="shared" si="6"/>
        <v>0</v>
      </c>
      <c r="BI6" s="24">
        <f t="shared" si="6"/>
        <v>4.6511627906976747</v>
      </c>
      <c r="BJ6" s="24">
        <f t="shared" si="6"/>
        <v>2.3255813953488373</v>
      </c>
      <c r="BK6" s="24">
        <f t="shared" si="6"/>
        <v>2.3255813953488373</v>
      </c>
      <c r="BL6" s="24">
        <f t="shared" si="6"/>
        <v>0</v>
      </c>
      <c r="BM6" s="24">
        <f t="shared" si="6"/>
        <v>0</v>
      </c>
      <c r="BN6" s="24">
        <f t="shared" si="6"/>
        <v>0</v>
      </c>
      <c r="BO6" s="24">
        <f t="shared" si="6"/>
        <v>0</v>
      </c>
      <c r="BP6" s="24">
        <f t="shared" si="6"/>
        <v>0</v>
      </c>
      <c r="BQ6" s="25">
        <f t="shared" si="6"/>
        <v>0</v>
      </c>
      <c r="BR6" s="25">
        <f t="shared" si="6"/>
        <v>0</v>
      </c>
      <c r="BS6" s="25">
        <f t="shared" si="6"/>
        <v>0</v>
      </c>
      <c r="BT6" s="25">
        <f t="shared" si="6"/>
        <v>76.744186046511629</v>
      </c>
      <c r="BV6" s="1">
        <v>3.125E-2</v>
      </c>
      <c r="BW6" s="31">
        <f t="shared" ref="BW6:CB6" si="7">AW5+AW6</f>
        <v>0</v>
      </c>
      <c r="BX6" s="24">
        <f t="shared" si="7"/>
        <v>0</v>
      </c>
      <c r="BY6" s="25">
        <f t="shared" si="7"/>
        <v>0</v>
      </c>
      <c r="BZ6" s="24">
        <f t="shared" si="7"/>
        <v>0</v>
      </c>
      <c r="CA6" s="24">
        <f t="shared" si="7"/>
        <v>0</v>
      </c>
      <c r="CB6" s="24">
        <f t="shared" si="7"/>
        <v>0</v>
      </c>
      <c r="CC6" s="26">
        <f t="shared" ref="CC6:CT6" si="8">BC5+BC6</f>
        <v>0</v>
      </c>
      <c r="CD6" s="24">
        <f t="shared" si="8"/>
        <v>0</v>
      </c>
      <c r="CE6" s="24">
        <f t="shared" si="8"/>
        <v>0</v>
      </c>
      <c r="CF6" s="24">
        <f t="shared" si="8"/>
        <v>0</v>
      </c>
      <c r="CG6" s="24">
        <f t="shared" si="8"/>
        <v>0</v>
      </c>
      <c r="CH6" s="38">
        <f t="shared" si="8"/>
        <v>0</v>
      </c>
      <c r="CI6" s="24">
        <f t="shared" si="8"/>
        <v>4.6511627906976747</v>
      </c>
      <c r="CJ6" s="24">
        <f t="shared" si="8"/>
        <v>2.3255813953488373</v>
      </c>
      <c r="CK6" s="24">
        <f t="shared" si="8"/>
        <v>2.3255813953488373</v>
      </c>
      <c r="CL6" s="24">
        <f t="shared" si="8"/>
        <v>0</v>
      </c>
      <c r="CM6" s="24">
        <f t="shared" si="8"/>
        <v>0</v>
      </c>
      <c r="CN6" s="24">
        <f t="shared" si="8"/>
        <v>0</v>
      </c>
      <c r="CO6" s="24">
        <f t="shared" si="8"/>
        <v>0</v>
      </c>
      <c r="CP6" s="24">
        <f t="shared" si="8"/>
        <v>0</v>
      </c>
      <c r="CQ6" s="25">
        <f t="shared" si="8"/>
        <v>0</v>
      </c>
      <c r="CR6" s="25">
        <f t="shared" si="8"/>
        <v>0</v>
      </c>
      <c r="CS6" s="25">
        <f t="shared" si="8"/>
        <v>0</v>
      </c>
      <c r="CT6" s="25">
        <f t="shared" si="8"/>
        <v>76.744186046511629</v>
      </c>
      <c r="CU6" s="29"/>
      <c r="CV6" s="29"/>
      <c r="CW6" s="19" t="s">
        <v>39</v>
      </c>
      <c r="CX6" s="17"/>
      <c r="CY6" s="17"/>
      <c r="CZ6" s="17">
        <f>BY13</f>
        <v>97.674418604651152</v>
      </c>
      <c r="DA6" s="17"/>
      <c r="DB6" s="17"/>
      <c r="DC6" s="17"/>
      <c r="DD6" s="17"/>
      <c r="DE6" s="16"/>
      <c r="DF6" s="16"/>
      <c r="DG6" s="16"/>
      <c r="DH6" s="16"/>
      <c r="DI6" s="16"/>
      <c r="DJ6" s="12"/>
      <c r="DK6" s="16"/>
      <c r="DL6" s="16"/>
      <c r="DM6" s="16"/>
      <c r="DN6" s="16"/>
      <c r="DO6" s="16"/>
      <c r="DP6" s="16"/>
      <c r="DQ6" s="16"/>
      <c r="DR6" s="16">
        <f>CQ13</f>
        <v>97.674418604651166</v>
      </c>
      <c r="DS6" s="16">
        <f>CR13</f>
        <v>97.674418604651166</v>
      </c>
      <c r="DT6" s="16">
        <f>CS12</f>
        <v>97.674418604651166</v>
      </c>
      <c r="DU6" s="16">
        <f>CT9</f>
        <v>95.348837209302332</v>
      </c>
    </row>
    <row r="7" spans="1:126" s="1" customFormat="1" ht="18.75" x14ac:dyDescent="0.25">
      <c r="B7" s="1" t="s">
        <v>3</v>
      </c>
      <c r="C7" s="2">
        <v>0</v>
      </c>
      <c r="D7" s="2">
        <v>0</v>
      </c>
      <c r="E7" s="2">
        <v>0</v>
      </c>
      <c r="F7" s="2">
        <v>1</v>
      </c>
      <c r="G7" s="2">
        <v>0</v>
      </c>
      <c r="H7" s="2">
        <v>11</v>
      </c>
      <c r="I7" s="2">
        <v>30</v>
      </c>
      <c r="J7" s="2">
        <v>0</v>
      </c>
      <c r="K7" s="2">
        <v>0</v>
      </c>
      <c r="L7" s="4">
        <v>0</v>
      </c>
      <c r="M7" s="3">
        <v>0</v>
      </c>
      <c r="N7" s="3">
        <v>0</v>
      </c>
      <c r="O7" s="3">
        <v>1</v>
      </c>
      <c r="P7" s="3">
        <v>0</v>
      </c>
      <c r="Q7" s="3">
        <v>0</v>
      </c>
      <c r="R7" s="3">
        <v>0</v>
      </c>
      <c r="S7" s="1">
        <v>43</v>
      </c>
      <c r="V7" s="1">
        <v>6.25E-2</v>
      </c>
      <c r="W7" s="6">
        <f>E5</f>
        <v>0</v>
      </c>
      <c r="X7" s="1">
        <f>E6</f>
        <v>0</v>
      </c>
      <c r="Y7" s="2">
        <f>E7</f>
        <v>0</v>
      </c>
      <c r="Z7" s="1">
        <f>E8</f>
        <v>0</v>
      </c>
      <c r="AA7" s="1">
        <f>E9</f>
        <v>0</v>
      </c>
      <c r="AB7" s="1">
        <f>E10</f>
        <v>0</v>
      </c>
      <c r="AC7" s="4">
        <f>E11</f>
        <v>2</v>
      </c>
      <c r="AD7" s="1">
        <f>E12</f>
        <v>1</v>
      </c>
      <c r="AE7" s="1">
        <f>E13</f>
        <v>0</v>
      </c>
      <c r="AF7" s="1">
        <f>E14</f>
        <v>0</v>
      </c>
      <c r="AG7" s="1">
        <f>E15</f>
        <v>0</v>
      </c>
      <c r="AH7" s="38">
        <f>E16</f>
        <v>38</v>
      </c>
      <c r="AI7" s="1">
        <f>E17</f>
        <v>0</v>
      </c>
      <c r="AJ7" s="1">
        <f>E18</f>
        <v>0</v>
      </c>
      <c r="AK7" s="1">
        <f>E19</f>
        <v>1</v>
      </c>
      <c r="AL7" s="1">
        <f>E20</f>
        <v>5</v>
      </c>
      <c r="AM7" s="1">
        <f>E21</f>
        <v>0</v>
      </c>
      <c r="AN7" s="1">
        <f>E22</f>
        <v>0</v>
      </c>
      <c r="AO7" s="1">
        <f>E23</f>
        <v>0</v>
      </c>
      <c r="AP7" s="1">
        <f>E24</f>
        <v>0</v>
      </c>
      <c r="AQ7" s="2">
        <f>E25</f>
        <v>1</v>
      </c>
      <c r="AR7" s="2">
        <f>E26</f>
        <v>0</v>
      </c>
      <c r="AS7" s="2">
        <f>E27</f>
        <v>0</v>
      </c>
      <c r="AT7" s="2">
        <f>E28</f>
        <v>0</v>
      </c>
      <c r="AU7" s="5"/>
      <c r="AV7" s="1">
        <v>6.25E-2</v>
      </c>
      <c r="AW7" s="31">
        <f t="shared" ref="AW7:BT7" si="9">PRODUCT(W7*100*1/W21)</f>
        <v>0</v>
      </c>
      <c r="AX7" s="24">
        <f t="shared" si="9"/>
        <v>0</v>
      </c>
      <c r="AY7" s="25">
        <f t="shared" si="9"/>
        <v>0</v>
      </c>
      <c r="AZ7" s="24">
        <f t="shared" si="9"/>
        <v>0</v>
      </c>
      <c r="BA7" s="24">
        <f t="shared" si="9"/>
        <v>0</v>
      </c>
      <c r="BB7" s="24">
        <f t="shared" si="9"/>
        <v>0</v>
      </c>
      <c r="BC7" s="26">
        <f t="shared" si="9"/>
        <v>4.6511627906976747</v>
      </c>
      <c r="BD7" s="24">
        <f t="shared" si="9"/>
        <v>2.3255813953488373</v>
      </c>
      <c r="BE7" s="24">
        <f t="shared" si="9"/>
        <v>0</v>
      </c>
      <c r="BF7" s="24">
        <f t="shared" si="9"/>
        <v>0</v>
      </c>
      <c r="BG7" s="24">
        <f t="shared" si="9"/>
        <v>0</v>
      </c>
      <c r="BH7" s="38">
        <f t="shared" si="9"/>
        <v>88.372093023255815</v>
      </c>
      <c r="BI7" s="24">
        <f t="shared" si="9"/>
        <v>0</v>
      </c>
      <c r="BJ7" s="24">
        <f t="shared" si="9"/>
        <v>0</v>
      </c>
      <c r="BK7" s="24">
        <f t="shared" si="9"/>
        <v>2.3255813953488373</v>
      </c>
      <c r="BL7" s="24">
        <f t="shared" si="9"/>
        <v>11.627906976744185</v>
      </c>
      <c r="BM7" s="24">
        <f t="shared" si="9"/>
        <v>0</v>
      </c>
      <c r="BN7" s="24">
        <f t="shared" si="9"/>
        <v>0</v>
      </c>
      <c r="BO7" s="24">
        <f t="shared" si="9"/>
        <v>0</v>
      </c>
      <c r="BP7" s="24">
        <f t="shared" si="9"/>
        <v>0</v>
      </c>
      <c r="BQ7" s="25">
        <f t="shared" si="9"/>
        <v>2.3255813953488373</v>
      </c>
      <c r="BR7" s="25">
        <f t="shared" si="9"/>
        <v>0</v>
      </c>
      <c r="BS7" s="25">
        <f t="shared" si="9"/>
        <v>0</v>
      </c>
      <c r="BT7" s="25">
        <f t="shared" si="9"/>
        <v>0</v>
      </c>
      <c r="BV7" s="1">
        <v>6.25E-2</v>
      </c>
      <c r="BW7" s="31">
        <f t="shared" ref="BW7:CB7" si="10">AW5+AW6+AW7</f>
        <v>0</v>
      </c>
      <c r="BX7" s="24">
        <f t="shared" si="10"/>
        <v>0</v>
      </c>
      <c r="BY7" s="25">
        <f t="shared" si="10"/>
        <v>0</v>
      </c>
      <c r="BZ7" s="24">
        <f t="shared" si="10"/>
        <v>0</v>
      </c>
      <c r="CA7" s="24">
        <f t="shared" si="10"/>
        <v>0</v>
      </c>
      <c r="CB7" s="24">
        <f t="shared" si="10"/>
        <v>0</v>
      </c>
      <c r="CC7" s="26">
        <f t="shared" ref="CC7:CN8" si="11">BC5+BC6+BC7</f>
        <v>4.6511627906976747</v>
      </c>
      <c r="CD7" s="24">
        <f t="shared" si="11"/>
        <v>2.3255813953488373</v>
      </c>
      <c r="CE7" s="24">
        <f t="shared" si="11"/>
        <v>0</v>
      </c>
      <c r="CF7" s="24">
        <f t="shared" si="11"/>
        <v>0</v>
      </c>
      <c r="CG7" s="24">
        <f t="shared" si="11"/>
        <v>0</v>
      </c>
      <c r="CH7" s="38">
        <f t="shared" si="11"/>
        <v>88.372093023255815</v>
      </c>
      <c r="CI7" s="24">
        <f t="shared" si="11"/>
        <v>4.6511627906976747</v>
      </c>
      <c r="CJ7" s="24">
        <f t="shared" si="11"/>
        <v>2.3255813953488373</v>
      </c>
      <c r="CK7" s="24">
        <f t="shared" si="11"/>
        <v>4.6511627906976747</v>
      </c>
      <c r="CL7" s="24">
        <f t="shared" si="11"/>
        <v>11.627906976744185</v>
      </c>
      <c r="CM7" s="24">
        <f t="shared" si="11"/>
        <v>0</v>
      </c>
      <c r="CN7" s="24">
        <f t="shared" si="11"/>
        <v>0</v>
      </c>
      <c r="CO7" s="24">
        <f t="shared" ref="CO7:CT7" si="12">BO5+BO6+BO7</f>
        <v>0</v>
      </c>
      <c r="CP7" s="24">
        <f t="shared" si="12"/>
        <v>0</v>
      </c>
      <c r="CQ7" s="25">
        <f t="shared" si="12"/>
        <v>2.3255813953488373</v>
      </c>
      <c r="CR7" s="25">
        <f t="shared" si="12"/>
        <v>0</v>
      </c>
      <c r="CS7" s="25">
        <f t="shared" si="12"/>
        <v>0</v>
      </c>
      <c r="CT7" s="25">
        <f t="shared" si="12"/>
        <v>76.744186046511629</v>
      </c>
      <c r="CU7" s="29"/>
      <c r="CV7" s="29"/>
      <c r="CW7" s="19" t="s">
        <v>40</v>
      </c>
      <c r="CX7" s="17"/>
      <c r="CY7" s="17"/>
      <c r="CZ7" s="17">
        <f>BY14-BY13</f>
        <v>0</v>
      </c>
      <c r="DA7" s="17"/>
      <c r="DB7" s="17"/>
      <c r="DC7" s="17"/>
      <c r="DD7" s="17">
        <f>CC13</f>
        <v>99.999999999999986</v>
      </c>
      <c r="DE7" s="16"/>
      <c r="DF7" s="16"/>
      <c r="DG7" s="16"/>
      <c r="DH7" s="16"/>
      <c r="DI7" s="16"/>
      <c r="DJ7" s="16"/>
      <c r="DK7" s="16"/>
      <c r="DL7" s="16"/>
      <c r="DM7" s="16"/>
      <c r="DN7" s="16"/>
      <c r="DO7" s="16"/>
      <c r="DP7" s="16"/>
      <c r="DQ7" s="16"/>
      <c r="DR7" s="16"/>
      <c r="DS7" s="16"/>
      <c r="DT7" s="16"/>
      <c r="DU7" s="16"/>
    </row>
    <row r="8" spans="1:126" s="1" customFormat="1" ht="18.75" x14ac:dyDescent="0.25">
      <c r="B8" s="1" t="s">
        <v>5</v>
      </c>
      <c r="C8" s="38">
        <v>0</v>
      </c>
      <c r="D8" s="38">
        <v>0</v>
      </c>
      <c r="E8" s="38">
        <v>0</v>
      </c>
      <c r="F8" s="38">
        <v>0</v>
      </c>
      <c r="G8" s="38">
        <v>2</v>
      </c>
      <c r="H8" s="38">
        <v>0</v>
      </c>
      <c r="I8" s="38">
        <v>4</v>
      </c>
      <c r="J8" s="38">
        <v>27</v>
      </c>
      <c r="K8" s="38">
        <v>10</v>
      </c>
      <c r="L8" s="38">
        <v>0</v>
      </c>
      <c r="M8" s="38">
        <v>0</v>
      </c>
      <c r="N8" s="38">
        <v>0</v>
      </c>
      <c r="O8" s="38">
        <v>0</v>
      </c>
      <c r="P8" s="38">
        <v>0</v>
      </c>
      <c r="Q8" s="38">
        <v>0</v>
      </c>
      <c r="R8" s="38">
        <v>0</v>
      </c>
      <c r="S8" s="1">
        <v>43</v>
      </c>
      <c r="V8" s="1">
        <v>0.125</v>
      </c>
      <c r="W8" s="6">
        <f>F5</f>
        <v>0</v>
      </c>
      <c r="X8" s="1">
        <f>F6</f>
        <v>0</v>
      </c>
      <c r="Y8" s="2">
        <f>F7</f>
        <v>1</v>
      </c>
      <c r="Z8" s="1">
        <f>F8</f>
        <v>0</v>
      </c>
      <c r="AA8" s="1">
        <f>F9</f>
        <v>0</v>
      </c>
      <c r="AB8" s="1">
        <f>F10</f>
        <v>0</v>
      </c>
      <c r="AC8" s="4">
        <f>F11</f>
        <v>0</v>
      </c>
      <c r="AD8" s="1">
        <f>F12</f>
        <v>0</v>
      </c>
      <c r="AE8" s="1">
        <f>F13</f>
        <v>0</v>
      </c>
      <c r="AF8" s="1">
        <f>F14</f>
        <v>0</v>
      </c>
      <c r="AG8" s="1">
        <f>F15</f>
        <v>0</v>
      </c>
      <c r="AH8" s="38">
        <f>F16</f>
        <v>0</v>
      </c>
      <c r="AI8" s="1">
        <f>F17</f>
        <v>0</v>
      </c>
      <c r="AJ8" s="1">
        <f>F18</f>
        <v>0</v>
      </c>
      <c r="AK8" s="1">
        <f>F19</f>
        <v>4</v>
      </c>
      <c r="AL8" s="1">
        <f>F20</f>
        <v>0</v>
      </c>
      <c r="AM8" s="1">
        <f>F21</f>
        <v>0</v>
      </c>
      <c r="AN8" s="1">
        <f>F22</f>
        <v>0</v>
      </c>
      <c r="AO8" s="1">
        <f>F23</f>
        <v>0</v>
      </c>
      <c r="AP8" s="1">
        <f>F24</f>
        <v>1</v>
      </c>
      <c r="AQ8" s="2">
        <f>F25</f>
        <v>0</v>
      </c>
      <c r="AR8" s="2">
        <f>F25</f>
        <v>0</v>
      </c>
      <c r="AS8" s="2">
        <f>F27</f>
        <v>39</v>
      </c>
      <c r="AT8" s="2">
        <f>F28</f>
        <v>3</v>
      </c>
      <c r="AU8" s="5"/>
      <c r="AV8" s="1">
        <v>0.125</v>
      </c>
      <c r="AW8" s="31">
        <f t="shared" ref="AW8:BT8" si="13">PRODUCT(W8*100*1/W21)</f>
        <v>0</v>
      </c>
      <c r="AX8" s="24">
        <f t="shared" si="13"/>
        <v>0</v>
      </c>
      <c r="AY8" s="25">
        <f t="shared" si="13"/>
        <v>2.3255813953488373</v>
      </c>
      <c r="AZ8" s="24">
        <f t="shared" si="13"/>
        <v>0</v>
      </c>
      <c r="BA8" s="24">
        <f t="shared" si="13"/>
        <v>0</v>
      </c>
      <c r="BB8" s="24">
        <f t="shared" si="13"/>
        <v>0</v>
      </c>
      <c r="BC8" s="26">
        <f t="shared" si="13"/>
        <v>0</v>
      </c>
      <c r="BD8" s="24">
        <f t="shared" si="13"/>
        <v>0</v>
      </c>
      <c r="BE8" s="24">
        <f t="shared" si="13"/>
        <v>0</v>
      </c>
      <c r="BF8" s="24">
        <f t="shared" si="13"/>
        <v>0</v>
      </c>
      <c r="BG8" s="24">
        <f t="shared" si="13"/>
        <v>0</v>
      </c>
      <c r="BH8" s="38">
        <f t="shared" si="13"/>
        <v>0</v>
      </c>
      <c r="BI8" s="24">
        <f t="shared" si="13"/>
        <v>0</v>
      </c>
      <c r="BJ8" s="24">
        <f t="shared" si="13"/>
        <v>0</v>
      </c>
      <c r="BK8" s="24">
        <f t="shared" si="13"/>
        <v>9.3023255813953494</v>
      </c>
      <c r="BL8" s="24">
        <f t="shared" si="13"/>
        <v>0</v>
      </c>
      <c r="BM8" s="24">
        <f t="shared" si="13"/>
        <v>0</v>
      </c>
      <c r="BN8" s="24">
        <f t="shared" si="13"/>
        <v>0</v>
      </c>
      <c r="BO8" s="24">
        <f t="shared" si="13"/>
        <v>0</v>
      </c>
      <c r="BP8" s="24">
        <f t="shared" si="13"/>
        <v>2.3255813953488373</v>
      </c>
      <c r="BQ8" s="25">
        <f t="shared" si="13"/>
        <v>0</v>
      </c>
      <c r="BR8" s="25">
        <f t="shared" si="13"/>
        <v>0</v>
      </c>
      <c r="BS8" s="25">
        <f t="shared" si="13"/>
        <v>90.697674418604649</v>
      </c>
      <c r="BT8" s="25">
        <f t="shared" si="13"/>
        <v>6.9767441860465116</v>
      </c>
      <c r="BV8" s="1">
        <v>0.125</v>
      </c>
      <c r="BW8" s="31">
        <f t="shared" ref="BW8:CB8" si="14">AW5+AW6+AW7+AW8</f>
        <v>0</v>
      </c>
      <c r="BX8" s="24">
        <f t="shared" si="14"/>
        <v>0</v>
      </c>
      <c r="BY8" s="25">
        <f t="shared" si="14"/>
        <v>2.3255813953488373</v>
      </c>
      <c r="BZ8" s="24">
        <f t="shared" si="14"/>
        <v>0</v>
      </c>
      <c r="CA8" s="24">
        <f t="shared" si="14"/>
        <v>0</v>
      </c>
      <c r="CB8" s="24">
        <f t="shared" si="14"/>
        <v>0</v>
      </c>
      <c r="CC8" s="26">
        <f t="shared" ref="CC8:CM8" si="15">BC5+BC6+BC7+BC8</f>
        <v>4.6511627906976747</v>
      </c>
      <c r="CD8" s="24">
        <f t="shared" si="15"/>
        <v>2.3255813953488373</v>
      </c>
      <c r="CE8" s="24">
        <f t="shared" si="15"/>
        <v>0</v>
      </c>
      <c r="CF8" s="24">
        <f t="shared" si="15"/>
        <v>0</v>
      </c>
      <c r="CG8" s="24">
        <f t="shared" si="15"/>
        <v>0</v>
      </c>
      <c r="CH8" s="38">
        <f t="shared" si="15"/>
        <v>88.372093023255815</v>
      </c>
      <c r="CI8" s="24">
        <f t="shared" si="15"/>
        <v>4.6511627906976747</v>
      </c>
      <c r="CJ8" s="24">
        <f t="shared" si="15"/>
        <v>2.3255813953488373</v>
      </c>
      <c r="CK8" s="24">
        <f t="shared" si="15"/>
        <v>13.953488372093023</v>
      </c>
      <c r="CL8" s="24">
        <f t="shared" si="15"/>
        <v>11.627906976744185</v>
      </c>
      <c r="CM8" s="24">
        <f t="shared" si="15"/>
        <v>0</v>
      </c>
      <c r="CN8" s="24">
        <f t="shared" si="11"/>
        <v>0</v>
      </c>
      <c r="CO8" s="24">
        <f t="shared" ref="CO8:CT8" si="16">BO5+BO6+BO7+BO8</f>
        <v>0</v>
      </c>
      <c r="CP8" s="24">
        <f t="shared" si="16"/>
        <v>2.3255813953488373</v>
      </c>
      <c r="CQ8" s="25">
        <f t="shared" si="16"/>
        <v>2.3255813953488373</v>
      </c>
      <c r="CR8" s="25">
        <f t="shared" si="16"/>
        <v>0</v>
      </c>
      <c r="CS8" s="25">
        <f t="shared" si="16"/>
        <v>90.697674418604649</v>
      </c>
      <c r="CT8" s="25">
        <f t="shared" si="16"/>
        <v>83.720930232558146</v>
      </c>
      <c r="CU8" s="29"/>
      <c r="CV8" s="29"/>
      <c r="CW8" s="19" t="s">
        <v>41</v>
      </c>
      <c r="CX8" s="17"/>
      <c r="CY8" s="17"/>
      <c r="CZ8" s="17">
        <f>BY20-BY14</f>
        <v>2.3255813953488342</v>
      </c>
      <c r="DA8" s="17"/>
      <c r="DB8" s="17"/>
      <c r="DC8" s="17"/>
      <c r="DD8" s="17">
        <f>CC20-CC13</f>
        <v>0</v>
      </c>
      <c r="DE8" s="16"/>
      <c r="DF8" s="16"/>
      <c r="DG8" s="16"/>
      <c r="DH8" s="16"/>
      <c r="DI8" s="16"/>
      <c r="DJ8" s="16"/>
      <c r="DK8" s="16"/>
      <c r="DL8" s="16"/>
      <c r="DM8" s="16"/>
      <c r="DN8" s="16"/>
      <c r="DO8" s="16"/>
      <c r="DP8" s="16"/>
      <c r="DQ8" s="16"/>
      <c r="DR8" s="16">
        <f>CQ20-CQ13</f>
        <v>2.3255813953488342</v>
      </c>
      <c r="DS8" s="16">
        <f>CR20-CR13</f>
        <v>2.3255813953488342</v>
      </c>
      <c r="DT8" s="16">
        <f>CS20-CS12</f>
        <v>2.3255813953488342</v>
      </c>
      <c r="DU8" s="16">
        <f>CT20-CT9</f>
        <v>4.6511627906976685</v>
      </c>
    </row>
    <row r="9" spans="1:126" s="1" customFormat="1" x14ac:dyDescent="0.25">
      <c r="B9" s="1" t="s">
        <v>7</v>
      </c>
      <c r="C9" s="38">
        <v>0</v>
      </c>
      <c r="D9" s="38">
        <v>0</v>
      </c>
      <c r="E9" s="38">
        <v>0</v>
      </c>
      <c r="F9" s="38">
        <v>0</v>
      </c>
      <c r="G9" s="38">
        <v>0</v>
      </c>
      <c r="H9" s="38">
        <v>0</v>
      </c>
      <c r="I9" s="38">
        <v>0</v>
      </c>
      <c r="J9" s="38">
        <v>1</v>
      </c>
      <c r="K9" s="38">
        <v>0</v>
      </c>
      <c r="L9" s="38">
        <v>0</v>
      </c>
      <c r="M9" s="38">
        <v>42</v>
      </c>
      <c r="N9" s="38">
        <v>0</v>
      </c>
      <c r="O9" s="38">
        <v>0</v>
      </c>
      <c r="P9" s="38">
        <v>0</v>
      </c>
      <c r="Q9" s="38">
        <v>0</v>
      </c>
      <c r="R9" s="38">
        <v>0</v>
      </c>
      <c r="S9" s="1">
        <v>43</v>
      </c>
      <c r="V9" s="1">
        <v>0.25</v>
      </c>
      <c r="W9" s="8">
        <f>G5</f>
        <v>0</v>
      </c>
      <c r="X9" s="1">
        <f>G6</f>
        <v>0</v>
      </c>
      <c r="Y9" s="2">
        <f>G7</f>
        <v>0</v>
      </c>
      <c r="Z9" s="1">
        <f>G8</f>
        <v>2</v>
      </c>
      <c r="AA9" s="1">
        <f>G9</f>
        <v>0</v>
      </c>
      <c r="AB9" s="1">
        <f>G10</f>
        <v>0</v>
      </c>
      <c r="AC9" s="4">
        <f>G11</f>
        <v>0</v>
      </c>
      <c r="AD9" s="1">
        <f>G12</f>
        <v>0</v>
      </c>
      <c r="AE9" s="1">
        <f>G13</f>
        <v>2</v>
      </c>
      <c r="AF9" s="1">
        <f>G14</f>
        <v>1</v>
      </c>
      <c r="AG9" s="1">
        <f>G15</f>
        <v>0</v>
      </c>
      <c r="AH9" s="38">
        <f>G16</f>
        <v>1</v>
      </c>
      <c r="AI9" s="1">
        <f>G17</f>
        <v>1</v>
      </c>
      <c r="AJ9" s="1">
        <f>G18</f>
        <v>3</v>
      </c>
      <c r="AK9" s="1">
        <f>G19</f>
        <v>28</v>
      </c>
      <c r="AL9" s="1">
        <f>G20</f>
        <v>6</v>
      </c>
      <c r="AM9" s="1">
        <f>G21</f>
        <v>0</v>
      </c>
      <c r="AN9" s="1">
        <f>G22</f>
        <v>0</v>
      </c>
      <c r="AO9" s="1">
        <f>G23</f>
        <v>0</v>
      </c>
      <c r="AP9" s="1">
        <f>G24</f>
        <v>0</v>
      </c>
      <c r="AQ9" s="2">
        <f>G25</f>
        <v>1</v>
      </c>
      <c r="AR9" s="2">
        <f>G26</f>
        <v>0</v>
      </c>
      <c r="AS9" s="2">
        <f>G27</f>
        <v>0</v>
      </c>
      <c r="AT9" s="2">
        <f>G28</f>
        <v>5</v>
      </c>
      <c r="AU9" s="5"/>
      <c r="AV9" s="1">
        <v>0.25</v>
      </c>
      <c r="AW9" s="32">
        <f t="shared" ref="AW9:BT9" si="17">PRODUCT(W9*100*1/W21)</f>
        <v>0</v>
      </c>
      <c r="AX9" s="24">
        <f t="shared" si="17"/>
        <v>0</v>
      </c>
      <c r="AY9" s="25">
        <f t="shared" si="17"/>
        <v>0</v>
      </c>
      <c r="AZ9" s="24">
        <f t="shared" si="17"/>
        <v>4.6511627906976747</v>
      </c>
      <c r="BA9" s="24">
        <f t="shared" si="17"/>
        <v>0</v>
      </c>
      <c r="BB9" s="24">
        <f t="shared" si="17"/>
        <v>0</v>
      </c>
      <c r="BC9" s="26">
        <f t="shared" si="17"/>
        <v>0</v>
      </c>
      <c r="BD9" s="24">
        <f t="shared" si="17"/>
        <v>0</v>
      </c>
      <c r="BE9" s="24">
        <f t="shared" si="17"/>
        <v>4.6511627906976747</v>
      </c>
      <c r="BF9" s="24">
        <f t="shared" si="17"/>
        <v>2.3255813953488373</v>
      </c>
      <c r="BG9" s="24">
        <f t="shared" si="17"/>
        <v>0</v>
      </c>
      <c r="BH9" s="38">
        <f t="shared" si="17"/>
        <v>2.3255813953488373</v>
      </c>
      <c r="BI9" s="24">
        <f t="shared" si="17"/>
        <v>2.3255813953488373</v>
      </c>
      <c r="BJ9" s="24">
        <f t="shared" si="17"/>
        <v>6.9767441860465116</v>
      </c>
      <c r="BK9" s="24">
        <f t="shared" si="17"/>
        <v>65.116279069767444</v>
      </c>
      <c r="BL9" s="24">
        <f t="shared" si="17"/>
        <v>13.953488372093023</v>
      </c>
      <c r="BM9" s="24">
        <f t="shared" si="17"/>
        <v>0</v>
      </c>
      <c r="BN9" s="24">
        <f t="shared" si="17"/>
        <v>0</v>
      </c>
      <c r="BO9" s="24">
        <f t="shared" si="17"/>
        <v>0</v>
      </c>
      <c r="BP9" s="24">
        <f t="shared" si="17"/>
        <v>0</v>
      </c>
      <c r="BQ9" s="25">
        <f t="shared" si="17"/>
        <v>2.3255813953488373</v>
      </c>
      <c r="BR9" s="25">
        <f t="shared" si="17"/>
        <v>0</v>
      </c>
      <c r="BS9" s="25">
        <f t="shared" si="17"/>
        <v>0</v>
      </c>
      <c r="BT9" s="25">
        <f t="shared" si="17"/>
        <v>11.627906976744185</v>
      </c>
      <c r="BV9" s="1">
        <v>0.25</v>
      </c>
      <c r="BW9" s="32">
        <f t="shared" ref="BW9:CB9" si="18">AW5+AW6+AW7+AW8+AW9</f>
        <v>0</v>
      </c>
      <c r="BX9" s="24">
        <f t="shared" si="18"/>
        <v>0</v>
      </c>
      <c r="BY9" s="25">
        <f t="shared" si="18"/>
        <v>2.3255813953488373</v>
      </c>
      <c r="BZ9" s="24">
        <f t="shared" si="18"/>
        <v>4.6511627906976747</v>
      </c>
      <c r="CA9" s="24">
        <f t="shared" si="18"/>
        <v>0</v>
      </c>
      <c r="CB9" s="24">
        <f t="shared" si="18"/>
        <v>0</v>
      </c>
      <c r="CC9" s="26">
        <f t="shared" ref="CC9:CT9" si="19">BC5+BC6+BC7+BC8+BC9</f>
        <v>4.6511627906976747</v>
      </c>
      <c r="CD9" s="24">
        <f t="shared" si="19"/>
        <v>2.3255813953488373</v>
      </c>
      <c r="CE9" s="24">
        <f t="shared" si="19"/>
        <v>4.6511627906976747</v>
      </c>
      <c r="CF9" s="24">
        <f t="shared" si="19"/>
        <v>2.3255813953488373</v>
      </c>
      <c r="CG9" s="24">
        <f t="shared" si="19"/>
        <v>0</v>
      </c>
      <c r="CH9" s="38">
        <f t="shared" si="19"/>
        <v>90.697674418604649</v>
      </c>
      <c r="CI9" s="24">
        <f t="shared" si="19"/>
        <v>6.9767441860465116</v>
      </c>
      <c r="CJ9" s="24">
        <f t="shared" si="19"/>
        <v>9.3023255813953494</v>
      </c>
      <c r="CK9" s="24">
        <f t="shared" si="19"/>
        <v>79.069767441860463</v>
      </c>
      <c r="CL9" s="24">
        <f t="shared" si="19"/>
        <v>25.581395348837209</v>
      </c>
      <c r="CM9" s="24">
        <f t="shared" si="19"/>
        <v>0</v>
      </c>
      <c r="CN9" s="24">
        <f t="shared" si="19"/>
        <v>0</v>
      </c>
      <c r="CO9" s="24">
        <f t="shared" si="19"/>
        <v>0</v>
      </c>
      <c r="CP9" s="24">
        <f t="shared" si="19"/>
        <v>2.3255813953488373</v>
      </c>
      <c r="CQ9" s="25">
        <f t="shared" si="19"/>
        <v>4.6511627906976747</v>
      </c>
      <c r="CR9" s="25">
        <f t="shared" si="19"/>
        <v>0</v>
      </c>
      <c r="CS9" s="25">
        <f t="shared" si="19"/>
        <v>90.697674418604649</v>
      </c>
      <c r="CT9" s="25">
        <f t="shared" si="19"/>
        <v>95.348837209302332</v>
      </c>
      <c r="CU9" s="29"/>
      <c r="CV9" s="29"/>
      <c r="CW9" s="23"/>
      <c r="CX9" s="23"/>
      <c r="CY9" s="23"/>
      <c r="CZ9" s="23"/>
      <c r="DA9" s="23"/>
      <c r="DB9" s="23"/>
      <c r="DC9" s="23"/>
      <c r="DD9" s="23"/>
      <c r="DE9" s="23"/>
      <c r="DF9" s="23"/>
      <c r="DG9" s="23"/>
      <c r="DH9" s="23"/>
      <c r="DI9" s="23"/>
      <c r="DJ9" s="23"/>
      <c r="DK9" s="23"/>
      <c r="DL9" s="23"/>
      <c r="DM9" s="23"/>
      <c r="DN9" s="23"/>
      <c r="DO9" s="23"/>
      <c r="DP9" s="23"/>
      <c r="DQ9" s="23"/>
      <c r="DR9" s="23"/>
      <c r="DS9" s="23"/>
      <c r="DT9" s="23"/>
      <c r="DU9" s="9"/>
    </row>
    <row r="10" spans="1:126" s="1" customFormat="1" x14ac:dyDescent="0.25">
      <c r="B10" s="1" t="s">
        <v>9</v>
      </c>
      <c r="C10" s="38">
        <v>0</v>
      </c>
      <c r="D10" s="38">
        <v>0</v>
      </c>
      <c r="E10" s="38">
        <v>0</v>
      </c>
      <c r="F10" s="38">
        <v>0</v>
      </c>
      <c r="G10" s="38">
        <v>0</v>
      </c>
      <c r="H10" s="38">
        <v>0</v>
      </c>
      <c r="I10" s="38">
        <v>0</v>
      </c>
      <c r="J10" s="38">
        <v>0</v>
      </c>
      <c r="K10" s="38">
        <v>0</v>
      </c>
      <c r="L10" s="38">
        <v>0</v>
      </c>
      <c r="M10" s="38">
        <v>1</v>
      </c>
      <c r="N10" s="38">
        <v>0</v>
      </c>
      <c r="O10" s="38">
        <v>42</v>
      </c>
      <c r="P10" s="38">
        <v>0</v>
      </c>
      <c r="Q10" s="38">
        <v>0</v>
      </c>
      <c r="R10" s="38">
        <v>0</v>
      </c>
      <c r="S10" s="1">
        <v>43</v>
      </c>
      <c r="V10" s="1">
        <v>0.5</v>
      </c>
      <c r="W10" s="8">
        <f>H5</f>
        <v>0</v>
      </c>
      <c r="X10" s="1">
        <f>H6</f>
        <v>0</v>
      </c>
      <c r="Y10" s="2">
        <f>H7</f>
        <v>11</v>
      </c>
      <c r="Z10" s="1">
        <f>H8</f>
        <v>0</v>
      </c>
      <c r="AA10" s="1">
        <f>H9</f>
        <v>0</v>
      </c>
      <c r="AB10" s="1">
        <f>H10</f>
        <v>0</v>
      </c>
      <c r="AC10" s="4">
        <f>H11</f>
        <v>10</v>
      </c>
      <c r="AD10" s="1">
        <f>H12</f>
        <v>1</v>
      </c>
      <c r="AE10" s="1">
        <f>H13</f>
        <v>0</v>
      </c>
      <c r="AF10" s="1">
        <f>H14</f>
        <v>0</v>
      </c>
      <c r="AG10" s="1">
        <f>H15</f>
        <v>0</v>
      </c>
      <c r="AH10" s="38">
        <f>H16</f>
        <v>0</v>
      </c>
      <c r="AI10" s="1">
        <f>H17</f>
        <v>16</v>
      </c>
      <c r="AJ10" s="1">
        <f>H18</f>
        <v>16</v>
      </c>
      <c r="AK10" s="1">
        <f>H19</f>
        <v>9</v>
      </c>
      <c r="AL10" s="1">
        <f>H20</f>
        <v>1</v>
      </c>
      <c r="AM10" s="1">
        <f>H21</f>
        <v>4</v>
      </c>
      <c r="AN10" s="1">
        <f>H22</f>
        <v>0</v>
      </c>
      <c r="AO10" s="1">
        <f>H23</f>
        <v>0</v>
      </c>
      <c r="AP10" s="1">
        <f>H24</f>
        <v>1</v>
      </c>
      <c r="AQ10" s="2">
        <f>H25</f>
        <v>9</v>
      </c>
      <c r="AR10" s="2">
        <f>H26</f>
        <v>5</v>
      </c>
      <c r="AS10" s="2">
        <f>H27</f>
        <v>3</v>
      </c>
      <c r="AT10" s="3">
        <f>H28</f>
        <v>1</v>
      </c>
      <c r="AU10" s="5"/>
      <c r="AV10" s="1">
        <v>0.5</v>
      </c>
      <c r="AW10" s="32">
        <f t="shared" ref="AW10:BT10" si="20">PRODUCT(W10*100*1/W21)</f>
        <v>0</v>
      </c>
      <c r="AX10" s="24">
        <f t="shared" si="20"/>
        <v>0</v>
      </c>
      <c r="AY10" s="25">
        <f t="shared" si="20"/>
        <v>25.581395348837209</v>
      </c>
      <c r="AZ10" s="24">
        <f t="shared" si="20"/>
        <v>0</v>
      </c>
      <c r="BA10" s="24">
        <f t="shared" si="20"/>
        <v>0</v>
      </c>
      <c r="BB10" s="24">
        <f t="shared" si="20"/>
        <v>0</v>
      </c>
      <c r="BC10" s="26">
        <f t="shared" si="20"/>
        <v>23.255813953488371</v>
      </c>
      <c r="BD10" s="24">
        <f t="shared" si="20"/>
        <v>2.3255813953488373</v>
      </c>
      <c r="BE10" s="24">
        <f t="shared" si="20"/>
        <v>0</v>
      </c>
      <c r="BF10" s="24">
        <f t="shared" si="20"/>
        <v>0</v>
      </c>
      <c r="BG10" s="24">
        <f t="shared" si="20"/>
        <v>0</v>
      </c>
      <c r="BH10" s="38">
        <f t="shared" si="20"/>
        <v>0</v>
      </c>
      <c r="BI10" s="24">
        <f t="shared" si="20"/>
        <v>37.209302325581397</v>
      </c>
      <c r="BJ10" s="24">
        <f t="shared" si="20"/>
        <v>37.209302325581397</v>
      </c>
      <c r="BK10" s="24">
        <f t="shared" si="20"/>
        <v>20.930232558139537</v>
      </c>
      <c r="BL10" s="24">
        <f t="shared" si="20"/>
        <v>2.3255813953488373</v>
      </c>
      <c r="BM10" s="24">
        <f t="shared" si="20"/>
        <v>9.3023255813953494</v>
      </c>
      <c r="BN10" s="24">
        <f t="shared" si="20"/>
        <v>0</v>
      </c>
      <c r="BO10" s="24">
        <f t="shared" si="20"/>
        <v>0</v>
      </c>
      <c r="BP10" s="24">
        <f t="shared" si="20"/>
        <v>2.3255813953488373</v>
      </c>
      <c r="BQ10" s="25">
        <f t="shared" si="20"/>
        <v>20.930232558139537</v>
      </c>
      <c r="BR10" s="25">
        <f t="shared" si="20"/>
        <v>11.627906976744185</v>
      </c>
      <c r="BS10" s="25">
        <f t="shared" si="20"/>
        <v>6.9767441860465116</v>
      </c>
      <c r="BT10" s="27">
        <f t="shared" si="20"/>
        <v>2.3255813953488373</v>
      </c>
      <c r="BV10" s="1">
        <v>0.5</v>
      </c>
      <c r="BW10" s="32">
        <f t="shared" ref="BW10:CB10" si="21">AW5+AW6+AW7+AW8+AW9+AW10</f>
        <v>0</v>
      </c>
      <c r="BX10" s="24">
        <f t="shared" si="21"/>
        <v>0</v>
      </c>
      <c r="BY10" s="25">
        <f t="shared" si="21"/>
        <v>27.906976744186046</v>
      </c>
      <c r="BZ10" s="24">
        <f t="shared" si="21"/>
        <v>4.6511627906976747</v>
      </c>
      <c r="CA10" s="24">
        <f t="shared" si="21"/>
        <v>0</v>
      </c>
      <c r="CB10" s="24">
        <f t="shared" si="21"/>
        <v>0</v>
      </c>
      <c r="CC10" s="26">
        <f t="shared" ref="CC10:CT10" si="22">BC5+BC6+BC7+BC8+BC9+BC10</f>
        <v>27.906976744186046</v>
      </c>
      <c r="CD10" s="24">
        <f t="shared" si="22"/>
        <v>4.6511627906976747</v>
      </c>
      <c r="CE10" s="24">
        <f t="shared" si="22"/>
        <v>4.6511627906976747</v>
      </c>
      <c r="CF10" s="24">
        <f t="shared" si="22"/>
        <v>2.3255813953488373</v>
      </c>
      <c r="CG10" s="24">
        <f t="shared" si="22"/>
        <v>0</v>
      </c>
      <c r="CH10" s="38">
        <f t="shared" si="22"/>
        <v>90.697674418604649</v>
      </c>
      <c r="CI10" s="24">
        <f t="shared" si="22"/>
        <v>44.186046511627907</v>
      </c>
      <c r="CJ10" s="24">
        <f t="shared" si="22"/>
        <v>46.511627906976749</v>
      </c>
      <c r="CK10" s="24">
        <f t="shared" si="22"/>
        <v>100</v>
      </c>
      <c r="CL10" s="24">
        <f t="shared" si="22"/>
        <v>27.906976744186046</v>
      </c>
      <c r="CM10" s="24">
        <f t="shared" si="22"/>
        <v>9.3023255813953494</v>
      </c>
      <c r="CN10" s="24">
        <f t="shared" si="22"/>
        <v>0</v>
      </c>
      <c r="CO10" s="24">
        <f t="shared" si="22"/>
        <v>0</v>
      </c>
      <c r="CP10" s="24">
        <f t="shared" si="22"/>
        <v>4.6511627906976747</v>
      </c>
      <c r="CQ10" s="25">
        <f t="shared" si="22"/>
        <v>25.581395348837212</v>
      </c>
      <c r="CR10" s="25">
        <f t="shared" si="22"/>
        <v>11.627906976744185</v>
      </c>
      <c r="CS10" s="25">
        <f t="shared" si="22"/>
        <v>97.674418604651166</v>
      </c>
      <c r="CT10" s="27">
        <f t="shared" si="22"/>
        <v>97.674418604651166</v>
      </c>
      <c r="CU10" s="29"/>
      <c r="CV10" s="29"/>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4">
        <v>0</v>
      </c>
      <c r="D11" s="4">
        <v>0</v>
      </c>
      <c r="E11" s="4">
        <v>2</v>
      </c>
      <c r="F11" s="4">
        <v>0</v>
      </c>
      <c r="G11" s="4">
        <v>0</v>
      </c>
      <c r="H11" s="4">
        <v>10</v>
      </c>
      <c r="I11" s="4">
        <v>25</v>
      </c>
      <c r="J11" s="4">
        <v>5</v>
      </c>
      <c r="K11" s="4">
        <v>1</v>
      </c>
      <c r="L11" s="3">
        <v>0</v>
      </c>
      <c r="M11" s="3">
        <v>0</v>
      </c>
      <c r="N11" s="3">
        <v>0</v>
      </c>
      <c r="O11" s="3">
        <v>0</v>
      </c>
      <c r="P11" s="3">
        <v>0</v>
      </c>
      <c r="Q11" s="3">
        <v>0</v>
      </c>
      <c r="R11" s="3">
        <v>0</v>
      </c>
      <c r="S11" s="1">
        <v>43</v>
      </c>
      <c r="V11" s="1">
        <v>1</v>
      </c>
      <c r="W11" s="8">
        <f>I5</f>
        <v>1</v>
      </c>
      <c r="X11" s="1">
        <f>I6</f>
        <v>0</v>
      </c>
      <c r="Y11" s="2">
        <f>I7</f>
        <v>30</v>
      </c>
      <c r="Z11" s="1">
        <f>I8</f>
        <v>4</v>
      </c>
      <c r="AA11" s="1">
        <f>I9</f>
        <v>0</v>
      </c>
      <c r="AB11" s="1">
        <f>I10</f>
        <v>0</v>
      </c>
      <c r="AC11" s="4">
        <f>I11</f>
        <v>25</v>
      </c>
      <c r="AD11" s="1">
        <f>I12</f>
        <v>0</v>
      </c>
      <c r="AE11" s="1">
        <f>I13</f>
        <v>0</v>
      </c>
      <c r="AF11" s="1">
        <f>I14</f>
        <v>0</v>
      </c>
      <c r="AG11" s="1">
        <f>I15</f>
        <v>0</v>
      </c>
      <c r="AH11" s="38">
        <f>I16</f>
        <v>0</v>
      </c>
      <c r="AI11" s="1">
        <f>I17</f>
        <v>24</v>
      </c>
      <c r="AJ11" s="1">
        <f>I18</f>
        <v>21</v>
      </c>
      <c r="AK11" s="1">
        <f>I19</f>
        <v>0</v>
      </c>
      <c r="AL11" s="1">
        <f>I20</f>
        <v>3</v>
      </c>
      <c r="AM11" s="1">
        <f>I21</f>
        <v>18</v>
      </c>
      <c r="AN11" s="1">
        <f>I22</f>
        <v>13</v>
      </c>
      <c r="AO11" s="1">
        <f>I23</f>
        <v>5</v>
      </c>
      <c r="AP11" s="1">
        <f>I24</f>
        <v>1</v>
      </c>
      <c r="AQ11" s="2">
        <f>I25</f>
        <v>16</v>
      </c>
      <c r="AR11" s="2">
        <f>I26</f>
        <v>23</v>
      </c>
      <c r="AS11" s="2">
        <f>I27</f>
        <v>0</v>
      </c>
      <c r="AT11" s="3">
        <f>I28</f>
        <v>1</v>
      </c>
      <c r="AU11" s="5"/>
      <c r="AV11" s="1">
        <v>1</v>
      </c>
      <c r="AW11" s="32">
        <f t="shared" ref="AW11:BT11" si="23">PRODUCT(W11*100*1/W21)</f>
        <v>2.3255813953488373</v>
      </c>
      <c r="AX11" s="24">
        <f t="shared" si="23"/>
        <v>0</v>
      </c>
      <c r="AY11" s="25">
        <f t="shared" si="23"/>
        <v>69.767441860465112</v>
      </c>
      <c r="AZ11" s="24">
        <f t="shared" si="23"/>
        <v>9.3023255813953494</v>
      </c>
      <c r="BA11" s="24">
        <f t="shared" si="23"/>
        <v>0</v>
      </c>
      <c r="BB11" s="24">
        <f t="shared" si="23"/>
        <v>0</v>
      </c>
      <c r="BC11" s="26">
        <f t="shared" si="23"/>
        <v>58.139534883720927</v>
      </c>
      <c r="BD11" s="24">
        <f t="shared" si="23"/>
        <v>0</v>
      </c>
      <c r="BE11" s="24">
        <f t="shared" si="23"/>
        <v>0</v>
      </c>
      <c r="BF11" s="24">
        <f t="shared" si="23"/>
        <v>0</v>
      </c>
      <c r="BG11" s="24">
        <f t="shared" si="23"/>
        <v>0</v>
      </c>
      <c r="BH11" s="38">
        <f t="shared" si="23"/>
        <v>0</v>
      </c>
      <c r="BI11" s="24">
        <f t="shared" si="23"/>
        <v>55.813953488372093</v>
      </c>
      <c r="BJ11" s="24">
        <f t="shared" si="23"/>
        <v>48.837209302325583</v>
      </c>
      <c r="BK11" s="24">
        <f t="shared" si="23"/>
        <v>0</v>
      </c>
      <c r="BL11" s="24">
        <f t="shared" si="23"/>
        <v>6.9767441860465116</v>
      </c>
      <c r="BM11" s="24">
        <f t="shared" si="23"/>
        <v>41.860465116279073</v>
      </c>
      <c r="BN11" s="24">
        <f t="shared" si="23"/>
        <v>30.232558139534884</v>
      </c>
      <c r="BO11" s="24">
        <f t="shared" si="23"/>
        <v>11.627906976744185</v>
      </c>
      <c r="BP11" s="24">
        <f t="shared" si="23"/>
        <v>2.3255813953488373</v>
      </c>
      <c r="BQ11" s="25">
        <f t="shared" si="23"/>
        <v>37.209302325581397</v>
      </c>
      <c r="BR11" s="25">
        <f t="shared" si="23"/>
        <v>53.488372093023258</v>
      </c>
      <c r="BS11" s="25">
        <f t="shared" si="23"/>
        <v>0</v>
      </c>
      <c r="BT11" s="27">
        <f t="shared" si="23"/>
        <v>2.3255813953488373</v>
      </c>
      <c r="BV11" s="1">
        <v>1</v>
      </c>
      <c r="BW11" s="32">
        <f t="shared" ref="BW11:CB11" si="24">AW5+AW6+AW7+AW8+AW9+AW10+AW11</f>
        <v>2.3255813953488373</v>
      </c>
      <c r="BX11" s="24">
        <f t="shared" si="24"/>
        <v>0</v>
      </c>
      <c r="BY11" s="25">
        <f t="shared" si="24"/>
        <v>97.674418604651152</v>
      </c>
      <c r="BZ11" s="24">
        <f t="shared" si="24"/>
        <v>13.953488372093023</v>
      </c>
      <c r="CA11" s="24">
        <f t="shared" si="24"/>
        <v>0</v>
      </c>
      <c r="CB11" s="24">
        <f t="shared" si="24"/>
        <v>0</v>
      </c>
      <c r="CC11" s="26">
        <f t="shared" ref="CC11:CT11" si="25">BC5+BC6+BC7+BC8+BC9+BC10+BC11</f>
        <v>86.046511627906966</v>
      </c>
      <c r="CD11" s="24">
        <f t="shared" si="25"/>
        <v>4.6511627906976747</v>
      </c>
      <c r="CE11" s="24">
        <f t="shared" si="25"/>
        <v>4.6511627906976747</v>
      </c>
      <c r="CF11" s="24">
        <f t="shared" si="25"/>
        <v>2.3255813953488373</v>
      </c>
      <c r="CG11" s="24">
        <f t="shared" si="25"/>
        <v>0</v>
      </c>
      <c r="CH11" s="38">
        <f t="shared" si="25"/>
        <v>90.697674418604649</v>
      </c>
      <c r="CI11" s="24">
        <f t="shared" si="25"/>
        <v>100</v>
      </c>
      <c r="CJ11" s="24">
        <f t="shared" si="25"/>
        <v>95.348837209302332</v>
      </c>
      <c r="CK11" s="24">
        <f t="shared" si="25"/>
        <v>100</v>
      </c>
      <c r="CL11" s="24">
        <f t="shared" si="25"/>
        <v>34.883720930232556</v>
      </c>
      <c r="CM11" s="24">
        <f t="shared" si="25"/>
        <v>51.162790697674424</v>
      </c>
      <c r="CN11" s="24">
        <f t="shared" si="25"/>
        <v>30.232558139534884</v>
      </c>
      <c r="CO11" s="24">
        <f t="shared" si="25"/>
        <v>11.627906976744185</v>
      </c>
      <c r="CP11" s="24">
        <f t="shared" si="25"/>
        <v>6.9767441860465116</v>
      </c>
      <c r="CQ11" s="25">
        <f t="shared" si="25"/>
        <v>62.79069767441861</v>
      </c>
      <c r="CR11" s="25">
        <f t="shared" si="25"/>
        <v>65.116279069767444</v>
      </c>
      <c r="CS11" s="25">
        <f t="shared" si="25"/>
        <v>97.674418604651166</v>
      </c>
      <c r="CT11" s="27">
        <f t="shared" si="25"/>
        <v>100</v>
      </c>
      <c r="CU11" s="29"/>
      <c r="CV11" s="29"/>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8">
        <v>0</v>
      </c>
      <c r="D12" s="38">
        <v>0</v>
      </c>
      <c r="E12" s="38">
        <v>1</v>
      </c>
      <c r="F12" s="38">
        <v>0</v>
      </c>
      <c r="G12" s="38">
        <v>0</v>
      </c>
      <c r="H12" s="38">
        <v>1</v>
      </c>
      <c r="I12" s="38">
        <v>0</v>
      </c>
      <c r="J12" s="38">
        <v>3</v>
      </c>
      <c r="K12" s="38">
        <v>28</v>
      </c>
      <c r="L12" s="38">
        <v>10</v>
      </c>
      <c r="M12" s="38">
        <v>0</v>
      </c>
      <c r="N12" s="38">
        <v>0</v>
      </c>
      <c r="O12" s="38">
        <v>0</v>
      </c>
      <c r="P12" s="38">
        <v>0</v>
      </c>
      <c r="Q12" s="38">
        <v>0</v>
      </c>
      <c r="R12" s="38">
        <v>0</v>
      </c>
      <c r="S12" s="1">
        <v>43</v>
      </c>
      <c r="V12" s="1">
        <v>2</v>
      </c>
      <c r="W12" s="8">
        <f>J5</f>
        <v>35</v>
      </c>
      <c r="X12" s="1">
        <f>J6</f>
        <v>0</v>
      </c>
      <c r="Y12" s="2">
        <f>J7</f>
        <v>0</v>
      </c>
      <c r="Z12" s="1">
        <f>J8</f>
        <v>27</v>
      </c>
      <c r="AA12" s="1">
        <f>J9</f>
        <v>1</v>
      </c>
      <c r="AB12" s="1">
        <f>J10</f>
        <v>0</v>
      </c>
      <c r="AC12" s="4">
        <f>J11</f>
        <v>5</v>
      </c>
      <c r="AD12" s="1">
        <f>J12</f>
        <v>3</v>
      </c>
      <c r="AE12" s="1">
        <f>J13</f>
        <v>0</v>
      </c>
      <c r="AF12" s="1">
        <f>J14</f>
        <v>1</v>
      </c>
      <c r="AG12" s="1">
        <f>J15</f>
        <v>0</v>
      </c>
      <c r="AH12" s="38">
        <f>J16</f>
        <v>0</v>
      </c>
      <c r="AI12" s="1">
        <f>J17</f>
        <v>0</v>
      </c>
      <c r="AJ12" s="1">
        <f>J18</f>
        <v>2</v>
      </c>
      <c r="AK12" s="1">
        <f>J19</f>
        <v>0</v>
      </c>
      <c r="AL12" s="1">
        <f>J20</f>
        <v>3</v>
      </c>
      <c r="AM12" s="1">
        <f>J21</f>
        <v>10</v>
      </c>
      <c r="AN12" s="1">
        <f>J22</f>
        <v>19</v>
      </c>
      <c r="AO12" s="1">
        <f>J23</f>
        <v>11</v>
      </c>
      <c r="AP12" s="1">
        <f>J24</f>
        <v>0</v>
      </c>
      <c r="AQ12" s="2">
        <f>J25</f>
        <v>14</v>
      </c>
      <c r="AR12" s="2">
        <f>J26</f>
        <v>14</v>
      </c>
      <c r="AS12" s="2">
        <f>J27</f>
        <v>0</v>
      </c>
      <c r="AT12" s="3">
        <f>J28</f>
        <v>0</v>
      </c>
      <c r="AU12" s="5"/>
      <c r="AV12" s="1">
        <v>2</v>
      </c>
      <c r="AW12" s="32">
        <f t="shared" ref="AW12:BT12" si="26">PRODUCT(W12*100*1/W21)</f>
        <v>81.395348837209298</v>
      </c>
      <c r="AX12" s="24">
        <f t="shared" si="26"/>
        <v>0</v>
      </c>
      <c r="AY12" s="25">
        <f t="shared" si="26"/>
        <v>0</v>
      </c>
      <c r="AZ12" s="24">
        <f t="shared" si="26"/>
        <v>62.790697674418603</v>
      </c>
      <c r="BA12" s="24">
        <f t="shared" si="26"/>
        <v>2.3255813953488373</v>
      </c>
      <c r="BB12" s="24">
        <f t="shared" si="26"/>
        <v>0</v>
      </c>
      <c r="BC12" s="26">
        <f t="shared" si="26"/>
        <v>11.627906976744185</v>
      </c>
      <c r="BD12" s="24">
        <f t="shared" si="26"/>
        <v>6.9767441860465116</v>
      </c>
      <c r="BE12" s="24">
        <f t="shared" si="26"/>
        <v>0</v>
      </c>
      <c r="BF12" s="24">
        <f t="shared" si="26"/>
        <v>2.3255813953488373</v>
      </c>
      <c r="BG12" s="24">
        <f t="shared" si="26"/>
        <v>0</v>
      </c>
      <c r="BH12" s="38">
        <f t="shared" si="26"/>
        <v>0</v>
      </c>
      <c r="BI12" s="24">
        <f t="shared" si="26"/>
        <v>0</v>
      </c>
      <c r="BJ12" s="24">
        <f t="shared" si="26"/>
        <v>4.6511627906976747</v>
      </c>
      <c r="BK12" s="24">
        <f t="shared" si="26"/>
        <v>0</v>
      </c>
      <c r="BL12" s="24">
        <f t="shared" si="26"/>
        <v>6.9767441860465116</v>
      </c>
      <c r="BM12" s="24">
        <f t="shared" si="26"/>
        <v>23.255813953488371</v>
      </c>
      <c r="BN12" s="24">
        <f t="shared" si="26"/>
        <v>44.186046511627907</v>
      </c>
      <c r="BO12" s="24">
        <f t="shared" si="26"/>
        <v>25.581395348837209</v>
      </c>
      <c r="BP12" s="24">
        <f t="shared" si="26"/>
        <v>0</v>
      </c>
      <c r="BQ12" s="25">
        <f t="shared" si="26"/>
        <v>32.558139534883722</v>
      </c>
      <c r="BR12" s="25">
        <f t="shared" si="26"/>
        <v>32.558139534883722</v>
      </c>
      <c r="BS12" s="25">
        <f t="shared" si="26"/>
        <v>0</v>
      </c>
      <c r="BT12" s="27">
        <f t="shared" si="26"/>
        <v>0</v>
      </c>
      <c r="BV12" s="1">
        <v>2</v>
      </c>
      <c r="BW12" s="32">
        <f t="shared" ref="BW12:CB12" si="27">AW5+AW6+AW7+AW8+AW9+AW10+AW11+AW12</f>
        <v>83.720930232558132</v>
      </c>
      <c r="BX12" s="24">
        <f t="shared" si="27"/>
        <v>0</v>
      </c>
      <c r="BY12" s="25">
        <f t="shared" si="27"/>
        <v>97.674418604651152</v>
      </c>
      <c r="BZ12" s="24">
        <f t="shared" si="27"/>
        <v>76.744186046511629</v>
      </c>
      <c r="CA12" s="24">
        <f t="shared" si="27"/>
        <v>2.3255813953488373</v>
      </c>
      <c r="CB12" s="24">
        <f t="shared" si="27"/>
        <v>0</v>
      </c>
      <c r="CC12" s="26">
        <f t="shared" ref="CC12:CT12" si="28">BC5+BC6+BC7+BC8+BC9+BC10+BC11+BC12</f>
        <v>97.674418604651152</v>
      </c>
      <c r="CD12" s="24">
        <f t="shared" si="28"/>
        <v>11.627906976744185</v>
      </c>
      <c r="CE12" s="24">
        <f t="shared" si="28"/>
        <v>4.6511627906976747</v>
      </c>
      <c r="CF12" s="24">
        <f t="shared" si="28"/>
        <v>4.6511627906976747</v>
      </c>
      <c r="CG12" s="24">
        <f t="shared" si="28"/>
        <v>0</v>
      </c>
      <c r="CH12" s="38">
        <f t="shared" si="28"/>
        <v>90.697674418604649</v>
      </c>
      <c r="CI12" s="24">
        <f t="shared" si="28"/>
        <v>100</v>
      </c>
      <c r="CJ12" s="24">
        <f t="shared" si="28"/>
        <v>100</v>
      </c>
      <c r="CK12" s="24">
        <f t="shared" si="28"/>
        <v>100</v>
      </c>
      <c r="CL12" s="24">
        <f t="shared" si="28"/>
        <v>41.860465116279066</v>
      </c>
      <c r="CM12" s="24">
        <f t="shared" si="28"/>
        <v>74.418604651162795</v>
      </c>
      <c r="CN12" s="24">
        <f t="shared" si="28"/>
        <v>74.418604651162795</v>
      </c>
      <c r="CO12" s="24">
        <f t="shared" si="28"/>
        <v>37.20930232558139</v>
      </c>
      <c r="CP12" s="24">
        <f t="shared" si="28"/>
        <v>6.9767441860465116</v>
      </c>
      <c r="CQ12" s="25">
        <f t="shared" si="28"/>
        <v>95.348837209302332</v>
      </c>
      <c r="CR12" s="25">
        <f t="shared" si="28"/>
        <v>97.674418604651166</v>
      </c>
      <c r="CS12" s="25">
        <f t="shared" si="28"/>
        <v>97.674418604651166</v>
      </c>
      <c r="CT12" s="27">
        <f t="shared" si="28"/>
        <v>100</v>
      </c>
      <c r="CU12" s="29"/>
      <c r="CV12" s="29"/>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38">
        <v>0</v>
      </c>
      <c r="D13" s="38">
        <v>0</v>
      </c>
      <c r="E13" s="38">
        <v>0</v>
      </c>
      <c r="F13" s="38">
        <v>0</v>
      </c>
      <c r="G13" s="38">
        <v>2</v>
      </c>
      <c r="H13" s="38">
        <v>0</v>
      </c>
      <c r="I13" s="38">
        <v>0</v>
      </c>
      <c r="J13" s="38">
        <v>0</v>
      </c>
      <c r="K13" s="38">
        <v>0</v>
      </c>
      <c r="L13" s="38">
        <v>0</v>
      </c>
      <c r="M13" s="38">
        <v>2</v>
      </c>
      <c r="N13" s="38">
        <v>7</v>
      </c>
      <c r="O13" s="38">
        <v>24</v>
      </c>
      <c r="P13" s="38">
        <v>8</v>
      </c>
      <c r="Q13" s="38">
        <v>0</v>
      </c>
      <c r="R13" s="38">
        <v>0</v>
      </c>
      <c r="S13" s="1">
        <v>43</v>
      </c>
      <c r="V13" s="1">
        <v>4</v>
      </c>
      <c r="W13" s="8">
        <f>K5</f>
        <v>6</v>
      </c>
      <c r="X13" s="1">
        <f>K6</f>
        <v>0</v>
      </c>
      <c r="Y13" s="2">
        <f>K7</f>
        <v>0</v>
      </c>
      <c r="Z13" s="1">
        <f>K8</f>
        <v>10</v>
      </c>
      <c r="AA13" s="1">
        <f>K9</f>
        <v>0</v>
      </c>
      <c r="AB13" s="1">
        <f>K10</f>
        <v>0</v>
      </c>
      <c r="AC13" s="4">
        <f>K11</f>
        <v>1</v>
      </c>
      <c r="AD13" s="1">
        <f>K12</f>
        <v>28</v>
      </c>
      <c r="AE13" s="1">
        <f>K13</f>
        <v>0</v>
      </c>
      <c r="AF13" s="1">
        <f>K14</f>
        <v>21</v>
      </c>
      <c r="AG13" s="1">
        <f>K15</f>
        <v>0</v>
      </c>
      <c r="AH13" s="38">
        <f>K16</f>
        <v>2</v>
      </c>
      <c r="AI13" s="1">
        <f>K17</f>
        <v>0</v>
      </c>
      <c r="AJ13" s="1">
        <f>K18</f>
        <v>0</v>
      </c>
      <c r="AK13" s="1">
        <f>K19</f>
        <v>0</v>
      </c>
      <c r="AL13" s="1">
        <f>K20</f>
        <v>10</v>
      </c>
      <c r="AM13" s="1">
        <f>K21</f>
        <v>9</v>
      </c>
      <c r="AN13" s="1">
        <f>K22</f>
        <v>8</v>
      </c>
      <c r="AO13" s="1">
        <f>K23</f>
        <v>10</v>
      </c>
      <c r="AP13" s="1">
        <f>K24</f>
        <v>3</v>
      </c>
      <c r="AQ13" s="2">
        <f>K25</f>
        <v>1</v>
      </c>
      <c r="AR13" s="2">
        <f>K26</f>
        <v>0</v>
      </c>
      <c r="AS13" s="3">
        <f>K27</f>
        <v>0</v>
      </c>
      <c r="AT13" s="3">
        <f>K28</f>
        <v>0</v>
      </c>
      <c r="AU13" s="5"/>
      <c r="AV13" s="1">
        <v>4</v>
      </c>
      <c r="AW13" s="32">
        <f t="shared" ref="AW13:BT13" si="29">PRODUCT(W13*100*1/W21)</f>
        <v>13.953488372093023</v>
      </c>
      <c r="AX13" s="24">
        <f t="shared" si="29"/>
        <v>0</v>
      </c>
      <c r="AY13" s="25">
        <f t="shared" si="29"/>
        <v>0</v>
      </c>
      <c r="AZ13" s="24">
        <f t="shared" si="29"/>
        <v>23.255813953488371</v>
      </c>
      <c r="BA13" s="24">
        <f t="shared" si="29"/>
        <v>0</v>
      </c>
      <c r="BB13" s="24">
        <f t="shared" si="29"/>
        <v>0</v>
      </c>
      <c r="BC13" s="26">
        <f t="shared" si="29"/>
        <v>2.3255813953488373</v>
      </c>
      <c r="BD13" s="24">
        <f t="shared" si="29"/>
        <v>65.116279069767444</v>
      </c>
      <c r="BE13" s="24">
        <f t="shared" si="29"/>
        <v>0</v>
      </c>
      <c r="BF13" s="24">
        <f t="shared" si="29"/>
        <v>48.837209302325583</v>
      </c>
      <c r="BG13" s="24">
        <f t="shared" si="29"/>
        <v>0</v>
      </c>
      <c r="BH13" s="38">
        <f t="shared" si="29"/>
        <v>4.6511627906976747</v>
      </c>
      <c r="BI13" s="24">
        <f t="shared" si="29"/>
        <v>0</v>
      </c>
      <c r="BJ13" s="24">
        <f t="shared" si="29"/>
        <v>0</v>
      </c>
      <c r="BK13" s="24">
        <f t="shared" si="29"/>
        <v>0</v>
      </c>
      <c r="BL13" s="24">
        <f t="shared" si="29"/>
        <v>23.255813953488371</v>
      </c>
      <c r="BM13" s="24">
        <f t="shared" si="29"/>
        <v>20.930232558139537</v>
      </c>
      <c r="BN13" s="24">
        <f t="shared" si="29"/>
        <v>18.604651162790699</v>
      </c>
      <c r="BO13" s="24">
        <f t="shared" si="29"/>
        <v>23.255813953488371</v>
      </c>
      <c r="BP13" s="24">
        <f t="shared" si="29"/>
        <v>6.9767441860465116</v>
      </c>
      <c r="BQ13" s="25">
        <f t="shared" si="29"/>
        <v>2.3255813953488373</v>
      </c>
      <c r="BR13" s="25">
        <f t="shared" si="29"/>
        <v>0</v>
      </c>
      <c r="BS13" s="27">
        <f t="shared" si="29"/>
        <v>0</v>
      </c>
      <c r="BT13" s="27">
        <f t="shared" si="29"/>
        <v>0</v>
      </c>
      <c r="BV13" s="1">
        <v>4</v>
      </c>
      <c r="BW13" s="32">
        <f t="shared" ref="BW13:CB13" si="30">AW5+AW6+AW7+AW8+AW9+AW10+AW11+AW12+AW13</f>
        <v>97.674418604651152</v>
      </c>
      <c r="BX13" s="24">
        <f t="shared" si="30"/>
        <v>0</v>
      </c>
      <c r="BY13" s="25">
        <f t="shared" si="30"/>
        <v>97.674418604651152</v>
      </c>
      <c r="BZ13" s="24">
        <f t="shared" si="30"/>
        <v>100</v>
      </c>
      <c r="CA13" s="24">
        <f t="shared" si="30"/>
        <v>2.3255813953488373</v>
      </c>
      <c r="CB13" s="24">
        <f t="shared" si="30"/>
        <v>0</v>
      </c>
      <c r="CC13" s="26">
        <f t="shared" ref="CC13:CT13" si="31">BC5+BC6+BC7+BC8+BC9+BC10+BC11+BC12+BC13</f>
        <v>99.999999999999986</v>
      </c>
      <c r="CD13" s="24">
        <f t="shared" si="31"/>
        <v>76.744186046511629</v>
      </c>
      <c r="CE13" s="24">
        <f t="shared" si="31"/>
        <v>4.6511627906976747</v>
      </c>
      <c r="CF13" s="24">
        <f t="shared" si="31"/>
        <v>53.488372093023258</v>
      </c>
      <c r="CG13" s="24">
        <f t="shared" si="31"/>
        <v>0</v>
      </c>
      <c r="CH13" s="38">
        <f t="shared" si="31"/>
        <v>95.348837209302317</v>
      </c>
      <c r="CI13" s="24">
        <f t="shared" si="31"/>
        <v>100</v>
      </c>
      <c r="CJ13" s="24">
        <f t="shared" si="31"/>
        <v>100</v>
      </c>
      <c r="CK13" s="24">
        <f t="shared" si="31"/>
        <v>100</v>
      </c>
      <c r="CL13" s="24">
        <f t="shared" si="31"/>
        <v>65.116279069767444</v>
      </c>
      <c r="CM13" s="24">
        <f t="shared" si="31"/>
        <v>95.348837209302332</v>
      </c>
      <c r="CN13" s="24">
        <f t="shared" si="31"/>
        <v>93.023255813953497</v>
      </c>
      <c r="CO13" s="24">
        <f t="shared" si="31"/>
        <v>60.465116279069761</v>
      </c>
      <c r="CP13" s="24">
        <f t="shared" si="31"/>
        <v>13.953488372093023</v>
      </c>
      <c r="CQ13" s="25">
        <f t="shared" si="31"/>
        <v>97.674418604651166</v>
      </c>
      <c r="CR13" s="25">
        <f t="shared" si="31"/>
        <v>97.674418604651166</v>
      </c>
      <c r="CS13" s="27">
        <f t="shared" si="31"/>
        <v>97.674418604651166</v>
      </c>
      <c r="CT13" s="27">
        <f t="shared" si="31"/>
        <v>100</v>
      </c>
      <c r="CU13" s="30"/>
      <c r="CV13" s="30"/>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38">
        <v>0</v>
      </c>
      <c r="D14" s="38">
        <v>0</v>
      </c>
      <c r="E14" s="38">
        <v>0</v>
      </c>
      <c r="F14" s="38">
        <v>0</v>
      </c>
      <c r="G14" s="38">
        <v>1</v>
      </c>
      <c r="H14" s="38">
        <v>0</v>
      </c>
      <c r="I14" s="38">
        <v>0</v>
      </c>
      <c r="J14" s="38">
        <v>1</v>
      </c>
      <c r="K14" s="38">
        <v>21</v>
      </c>
      <c r="L14" s="38">
        <v>16</v>
      </c>
      <c r="M14" s="38">
        <v>3</v>
      </c>
      <c r="N14" s="38">
        <v>0</v>
      </c>
      <c r="O14" s="38">
        <v>0</v>
      </c>
      <c r="P14" s="38">
        <v>0</v>
      </c>
      <c r="Q14" s="38">
        <v>0</v>
      </c>
      <c r="R14" s="38">
        <v>1</v>
      </c>
      <c r="S14" s="1">
        <v>43</v>
      </c>
      <c r="V14" s="1">
        <v>8</v>
      </c>
      <c r="W14" s="8">
        <f>L5</f>
        <v>1</v>
      </c>
      <c r="X14" s="1">
        <f>L6</f>
        <v>5</v>
      </c>
      <c r="Y14" s="4">
        <f>L7</f>
        <v>0</v>
      </c>
      <c r="Z14" s="1">
        <f>L8</f>
        <v>0</v>
      </c>
      <c r="AA14" s="1">
        <f>L9</f>
        <v>0</v>
      </c>
      <c r="AB14" s="1">
        <f>L10</f>
        <v>0</v>
      </c>
      <c r="AC14" s="3">
        <f>L11</f>
        <v>0</v>
      </c>
      <c r="AD14" s="1">
        <f>L12</f>
        <v>10</v>
      </c>
      <c r="AE14" s="1">
        <f>L13</f>
        <v>0</v>
      </c>
      <c r="AF14" s="1">
        <f>L14</f>
        <v>16</v>
      </c>
      <c r="AG14" s="1">
        <f>L15</f>
        <v>0</v>
      </c>
      <c r="AH14" s="38">
        <f>L16</f>
        <v>1</v>
      </c>
      <c r="AI14" s="1">
        <f>L17</f>
        <v>0</v>
      </c>
      <c r="AJ14" s="1">
        <f>L18</f>
        <v>0</v>
      </c>
      <c r="AK14" s="1">
        <f>L19</f>
        <v>0</v>
      </c>
      <c r="AL14" s="1">
        <f>L20</f>
        <v>12</v>
      </c>
      <c r="AM14" s="1">
        <f>L21</f>
        <v>2</v>
      </c>
      <c r="AN14" s="1">
        <f>L22</f>
        <v>3</v>
      </c>
      <c r="AO14" s="1">
        <f>L23</f>
        <v>6</v>
      </c>
      <c r="AP14" s="1">
        <f>L24</f>
        <v>37</v>
      </c>
      <c r="AQ14" s="3">
        <f>L25</f>
        <v>0</v>
      </c>
      <c r="AR14" s="3">
        <f>L26</f>
        <v>0</v>
      </c>
      <c r="AS14" s="3">
        <f>L27</f>
        <v>0</v>
      </c>
      <c r="AT14" s="3">
        <f>L28</f>
        <v>0</v>
      </c>
      <c r="AU14" s="7"/>
      <c r="AV14" s="1">
        <v>8</v>
      </c>
      <c r="AW14" s="32">
        <f t="shared" ref="AW14:BT14" si="32">PRODUCT(W14*100*1/W21)</f>
        <v>2.3255813953488373</v>
      </c>
      <c r="AX14" s="24">
        <f t="shared" si="32"/>
        <v>11.627906976744185</v>
      </c>
      <c r="AY14" s="26">
        <f t="shared" si="32"/>
        <v>0</v>
      </c>
      <c r="AZ14" s="24">
        <f t="shared" si="32"/>
        <v>0</v>
      </c>
      <c r="BA14" s="24">
        <f t="shared" si="32"/>
        <v>0</v>
      </c>
      <c r="BB14" s="24">
        <f t="shared" si="32"/>
        <v>0</v>
      </c>
      <c r="BC14" s="27">
        <f t="shared" si="32"/>
        <v>0</v>
      </c>
      <c r="BD14" s="24">
        <f t="shared" si="32"/>
        <v>23.255813953488371</v>
      </c>
      <c r="BE14" s="24">
        <f t="shared" si="32"/>
        <v>0</v>
      </c>
      <c r="BF14" s="24">
        <f t="shared" si="32"/>
        <v>37.209302325581397</v>
      </c>
      <c r="BG14" s="24">
        <f t="shared" si="32"/>
        <v>0</v>
      </c>
      <c r="BH14" s="38">
        <f t="shared" si="32"/>
        <v>2.3255813953488373</v>
      </c>
      <c r="BI14" s="24">
        <f t="shared" si="32"/>
        <v>0</v>
      </c>
      <c r="BJ14" s="24">
        <f t="shared" si="32"/>
        <v>0</v>
      </c>
      <c r="BK14" s="24">
        <f t="shared" si="32"/>
        <v>0</v>
      </c>
      <c r="BL14" s="24">
        <f t="shared" si="32"/>
        <v>27.906976744186046</v>
      </c>
      <c r="BM14" s="24">
        <f t="shared" si="32"/>
        <v>4.6511627906976747</v>
      </c>
      <c r="BN14" s="24">
        <f t="shared" si="32"/>
        <v>6.9767441860465116</v>
      </c>
      <c r="BO14" s="24">
        <f t="shared" si="32"/>
        <v>13.953488372093023</v>
      </c>
      <c r="BP14" s="24">
        <f t="shared" si="32"/>
        <v>86.04651162790698</v>
      </c>
      <c r="BQ14" s="27">
        <f t="shared" si="32"/>
        <v>0</v>
      </c>
      <c r="BR14" s="27">
        <f t="shared" si="32"/>
        <v>0</v>
      </c>
      <c r="BS14" s="27">
        <f t="shared" si="32"/>
        <v>0</v>
      </c>
      <c r="BT14" s="27">
        <f t="shared" si="32"/>
        <v>0</v>
      </c>
      <c r="BV14" s="1">
        <v>8</v>
      </c>
      <c r="BW14" s="32">
        <f t="shared" ref="BW14:CB14" si="33">AW5+AW6+AW7+AW8+AW9+AW10+AW11+AW12+AW13+AW14</f>
        <v>99.999999999999986</v>
      </c>
      <c r="BX14" s="24">
        <f t="shared" si="33"/>
        <v>11.627906976744185</v>
      </c>
      <c r="BY14" s="26">
        <f t="shared" si="33"/>
        <v>97.674418604651152</v>
      </c>
      <c r="BZ14" s="24">
        <f t="shared" si="33"/>
        <v>100</v>
      </c>
      <c r="CA14" s="24">
        <f t="shared" si="33"/>
        <v>2.3255813953488373</v>
      </c>
      <c r="CB14" s="24">
        <f t="shared" si="33"/>
        <v>0</v>
      </c>
      <c r="CC14" s="27">
        <f t="shared" ref="CC14:CT14" si="34">BC5+BC6+BC7+BC8+BC9+BC10+BC11+BC12+BC13+BC14</f>
        <v>99.999999999999986</v>
      </c>
      <c r="CD14" s="24">
        <f t="shared" si="34"/>
        <v>100</v>
      </c>
      <c r="CE14" s="24">
        <f t="shared" si="34"/>
        <v>4.6511627906976747</v>
      </c>
      <c r="CF14" s="24">
        <f t="shared" si="34"/>
        <v>90.697674418604663</v>
      </c>
      <c r="CG14" s="24">
        <f t="shared" si="34"/>
        <v>0</v>
      </c>
      <c r="CH14" s="38">
        <f t="shared" si="34"/>
        <v>97.674418604651152</v>
      </c>
      <c r="CI14" s="24">
        <f t="shared" si="34"/>
        <v>100</v>
      </c>
      <c r="CJ14" s="24">
        <f t="shared" si="34"/>
        <v>100</v>
      </c>
      <c r="CK14" s="24">
        <f t="shared" si="34"/>
        <v>100</v>
      </c>
      <c r="CL14" s="24">
        <f t="shared" si="34"/>
        <v>93.023255813953483</v>
      </c>
      <c r="CM14" s="24">
        <f t="shared" si="34"/>
        <v>100</v>
      </c>
      <c r="CN14" s="24">
        <f t="shared" si="34"/>
        <v>100.00000000000001</v>
      </c>
      <c r="CO14" s="24">
        <f t="shared" si="34"/>
        <v>74.418604651162781</v>
      </c>
      <c r="CP14" s="24">
        <f t="shared" si="34"/>
        <v>100</v>
      </c>
      <c r="CQ14" s="27">
        <f t="shared" si="34"/>
        <v>97.674418604651166</v>
      </c>
      <c r="CR14" s="27">
        <f t="shared" si="34"/>
        <v>97.674418604651166</v>
      </c>
      <c r="CS14" s="27">
        <f t="shared" si="34"/>
        <v>97.674418604651166</v>
      </c>
      <c r="CT14" s="27">
        <f t="shared" si="34"/>
        <v>100</v>
      </c>
      <c r="CU14" s="30"/>
      <c r="CV14" s="30"/>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38">
        <v>0</v>
      </c>
      <c r="D15" s="38">
        <v>0</v>
      </c>
      <c r="E15" s="38">
        <v>0</v>
      </c>
      <c r="F15" s="38">
        <v>0</v>
      </c>
      <c r="G15" s="38">
        <v>0</v>
      </c>
      <c r="H15" s="38">
        <v>0</v>
      </c>
      <c r="I15" s="38">
        <v>0</v>
      </c>
      <c r="J15" s="38">
        <v>0</v>
      </c>
      <c r="K15" s="38">
        <v>0</v>
      </c>
      <c r="L15" s="38">
        <v>0</v>
      </c>
      <c r="M15" s="38">
        <v>2</v>
      </c>
      <c r="N15" s="38">
        <v>28</v>
      </c>
      <c r="O15" s="38">
        <v>7</v>
      </c>
      <c r="P15" s="38">
        <v>5</v>
      </c>
      <c r="Q15" s="38">
        <v>1</v>
      </c>
      <c r="R15" s="38">
        <v>0</v>
      </c>
      <c r="S15" s="1">
        <v>43</v>
      </c>
      <c r="V15" s="1">
        <v>16</v>
      </c>
      <c r="W15" s="8">
        <f>M5</f>
        <v>0</v>
      </c>
      <c r="X15" s="1">
        <f>M6</f>
        <v>38</v>
      </c>
      <c r="Y15" s="3">
        <f>M7</f>
        <v>0</v>
      </c>
      <c r="Z15" s="1">
        <f>M8</f>
        <v>0</v>
      </c>
      <c r="AA15" s="1">
        <f>M9</f>
        <v>42</v>
      </c>
      <c r="AB15" s="1">
        <f>M10</f>
        <v>1</v>
      </c>
      <c r="AC15" s="3">
        <f>M11</f>
        <v>0</v>
      </c>
      <c r="AD15" s="1">
        <f>M12</f>
        <v>0</v>
      </c>
      <c r="AE15" s="1">
        <f>M13</f>
        <v>2</v>
      </c>
      <c r="AF15" s="1">
        <f>M14</f>
        <v>3</v>
      </c>
      <c r="AG15" s="1">
        <f>M15</f>
        <v>2</v>
      </c>
      <c r="AH15" s="38">
        <f>M16</f>
        <v>1</v>
      </c>
      <c r="AI15" s="1">
        <f>M17</f>
        <v>0</v>
      </c>
      <c r="AJ15" s="1">
        <f>M18</f>
        <v>0</v>
      </c>
      <c r="AK15" s="1">
        <f>M19</f>
        <v>0</v>
      </c>
      <c r="AL15" s="1">
        <f>M20</f>
        <v>3</v>
      </c>
      <c r="AM15" s="1">
        <f>M21</f>
        <v>0</v>
      </c>
      <c r="AN15" s="1">
        <f>M22</f>
        <v>0</v>
      </c>
      <c r="AO15" s="1">
        <f>M23</f>
        <v>2</v>
      </c>
      <c r="AP15" s="1">
        <f>M24</f>
        <v>0</v>
      </c>
      <c r="AQ15" s="3">
        <f>M25</f>
        <v>0</v>
      </c>
      <c r="AR15" s="3">
        <f>M26</f>
        <v>0</v>
      </c>
      <c r="AS15" s="3">
        <f>M27</f>
        <v>0</v>
      </c>
      <c r="AT15" s="3">
        <f>M28</f>
        <v>0</v>
      </c>
      <c r="AU15" s="7"/>
      <c r="AV15" s="1">
        <v>16</v>
      </c>
      <c r="AW15" s="32">
        <f t="shared" ref="AW15:BT15" si="35">PRODUCT(W15*100*1/W21)</f>
        <v>0</v>
      </c>
      <c r="AX15" s="24">
        <f t="shared" si="35"/>
        <v>88.372093023255815</v>
      </c>
      <c r="AY15" s="27">
        <f t="shared" si="35"/>
        <v>0</v>
      </c>
      <c r="AZ15" s="24">
        <f t="shared" si="35"/>
        <v>0</v>
      </c>
      <c r="BA15" s="24">
        <f t="shared" si="35"/>
        <v>97.674418604651166</v>
      </c>
      <c r="BB15" s="24">
        <f t="shared" si="35"/>
        <v>2.3255813953488373</v>
      </c>
      <c r="BC15" s="27">
        <f t="shared" si="35"/>
        <v>0</v>
      </c>
      <c r="BD15" s="24">
        <f t="shared" si="35"/>
        <v>0</v>
      </c>
      <c r="BE15" s="24">
        <f t="shared" si="35"/>
        <v>4.6511627906976747</v>
      </c>
      <c r="BF15" s="24">
        <f t="shared" si="35"/>
        <v>6.9767441860465116</v>
      </c>
      <c r="BG15" s="24">
        <f t="shared" si="35"/>
        <v>4.6511627906976747</v>
      </c>
      <c r="BH15" s="38">
        <f t="shared" si="35"/>
        <v>2.3255813953488373</v>
      </c>
      <c r="BI15" s="24">
        <f t="shared" si="35"/>
        <v>0</v>
      </c>
      <c r="BJ15" s="24">
        <f t="shared" si="35"/>
        <v>0</v>
      </c>
      <c r="BK15" s="24">
        <f t="shared" si="35"/>
        <v>0</v>
      </c>
      <c r="BL15" s="24">
        <f t="shared" si="35"/>
        <v>6.9767441860465116</v>
      </c>
      <c r="BM15" s="24">
        <f t="shared" si="35"/>
        <v>0</v>
      </c>
      <c r="BN15" s="24">
        <f t="shared" si="35"/>
        <v>0</v>
      </c>
      <c r="BO15" s="24">
        <f t="shared" si="35"/>
        <v>4.6511627906976747</v>
      </c>
      <c r="BP15" s="24">
        <f t="shared" si="35"/>
        <v>0</v>
      </c>
      <c r="BQ15" s="27">
        <f t="shared" si="35"/>
        <v>0</v>
      </c>
      <c r="BR15" s="27">
        <f t="shared" si="35"/>
        <v>0</v>
      </c>
      <c r="BS15" s="27">
        <f t="shared" si="35"/>
        <v>0</v>
      </c>
      <c r="BT15" s="27">
        <f t="shared" si="35"/>
        <v>0</v>
      </c>
      <c r="BV15" s="1">
        <v>16</v>
      </c>
      <c r="BW15" s="32">
        <f t="shared" ref="BW15:CB15" si="36">AW5+AW6+AW7+AW8+AW9+AW10+AW11+AW12+AW13+AW14+AW15</f>
        <v>99.999999999999986</v>
      </c>
      <c r="BX15" s="24">
        <f t="shared" si="36"/>
        <v>100</v>
      </c>
      <c r="BY15" s="27">
        <f t="shared" si="36"/>
        <v>97.674418604651152</v>
      </c>
      <c r="BZ15" s="24">
        <f t="shared" si="36"/>
        <v>100</v>
      </c>
      <c r="CA15" s="24">
        <f t="shared" si="36"/>
        <v>100</v>
      </c>
      <c r="CB15" s="24">
        <f t="shared" si="36"/>
        <v>2.3255813953488373</v>
      </c>
      <c r="CC15" s="27">
        <f t="shared" ref="CC15:CT15" si="37">BC5+BC6+BC7+BC8+BC9+BC10+BC11+BC12+BC13+BC14+BC15</f>
        <v>99.999999999999986</v>
      </c>
      <c r="CD15" s="24">
        <f t="shared" si="37"/>
        <v>100</v>
      </c>
      <c r="CE15" s="24">
        <f t="shared" si="37"/>
        <v>9.3023255813953494</v>
      </c>
      <c r="CF15" s="24">
        <f t="shared" si="37"/>
        <v>97.67441860465118</v>
      </c>
      <c r="CG15" s="24">
        <f t="shared" si="37"/>
        <v>4.6511627906976747</v>
      </c>
      <c r="CH15" s="38">
        <f t="shared" si="37"/>
        <v>99.999999999999986</v>
      </c>
      <c r="CI15" s="24">
        <f t="shared" si="37"/>
        <v>100</v>
      </c>
      <c r="CJ15" s="24">
        <f t="shared" si="37"/>
        <v>100</v>
      </c>
      <c r="CK15" s="24">
        <f t="shared" si="37"/>
        <v>100</v>
      </c>
      <c r="CL15" s="24">
        <f t="shared" si="37"/>
        <v>100</v>
      </c>
      <c r="CM15" s="24">
        <f t="shared" si="37"/>
        <v>100</v>
      </c>
      <c r="CN15" s="24">
        <f t="shared" si="37"/>
        <v>100.00000000000001</v>
      </c>
      <c r="CO15" s="24">
        <f t="shared" si="37"/>
        <v>79.069767441860449</v>
      </c>
      <c r="CP15" s="24">
        <f t="shared" si="37"/>
        <v>100</v>
      </c>
      <c r="CQ15" s="27">
        <f t="shared" si="37"/>
        <v>97.674418604651166</v>
      </c>
      <c r="CR15" s="27">
        <f t="shared" si="37"/>
        <v>97.674418604651166</v>
      </c>
      <c r="CS15" s="27">
        <f t="shared" si="37"/>
        <v>97.674418604651166</v>
      </c>
      <c r="CT15" s="27">
        <f t="shared" si="37"/>
        <v>100</v>
      </c>
      <c r="CU15" s="30"/>
      <c r="CV15" s="30"/>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38">
        <v>0</v>
      </c>
      <c r="D16" s="38">
        <v>0</v>
      </c>
      <c r="E16" s="38">
        <v>38</v>
      </c>
      <c r="F16" s="38">
        <v>0</v>
      </c>
      <c r="G16" s="38">
        <v>1</v>
      </c>
      <c r="H16" s="38">
        <v>0</v>
      </c>
      <c r="I16" s="38">
        <v>0</v>
      </c>
      <c r="J16" s="38">
        <v>0</v>
      </c>
      <c r="K16" s="38">
        <v>2</v>
      </c>
      <c r="L16" s="38">
        <v>1</v>
      </c>
      <c r="M16" s="38">
        <v>1</v>
      </c>
      <c r="N16" s="38">
        <v>0</v>
      </c>
      <c r="O16" s="38">
        <v>0</v>
      </c>
      <c r="P16" s="38">
        <v>0</v>
      </c>
      <c r="Q16" s="38">
        <v>0</v>
      </c>
      <c r="R16" s="38">
        <v>0</v>
      </c>
      <c r="S16" s="1">
        <v>43</v>
      </c>
      <c r="V16" s="1">
        <v>32</v>
      </c>
      <c r="W16" s="8">
        <f>N5</f>
        <v>0</v>
      </c>
      <c r="X16" s="1">
        <f>N6</f>
        <v>0</v>
      </c>
      <c r="Y16" s="3">
        <f>N7</f>
        <v>0</v>
      </c>
      <c r="Z16" s="1">
        <f>N8</f>
        <v>0</v>
      </c>
      <c r="AA16" s="1">
        <f>N9</f>
        <v>0</v>
      </c>
      <c r="AB16" s="1">
        <f>N10</f>
        <v>0</v>
      </c>
      <c r="AC16" s="3">
        <f>N11</f>
        <v>0</v>
      </c>
      <c r="AD16" s="1">
        <f>N12</f>
        <v>0</v>
      </c>
      <c r="AE16" s="1">
        <f>N13</f>
        <v>7</v>
      </c>
      <c r="AF16" s="1">
        <f>N14</f>
        <v>0</v>
      </c>
      <c r="AG16" s="1">
        <f>N15</f>
        <v>28</v>
      </c>
      <c r="AH16" s="38">
        <f>N16</f>
        <v>0</v>
      </c>
      <c r="AI16" s="1">
        <f>N17</f>
        <v>0</v>
      </c>
      <c r="AJ16" s="1">
        <f>N18</f>
        <v>0</v>
      </c>
      <c r="AK16" s="1">
        <f>N19</f>
        <v>0</v>
      </c>
      <c r="AL16" s="1">
        <f>N20</f>
        <v>0</v>
      </c>
      <c r="AM16" s="1">
        <f>N21</f>
        <v>0</v>
      </c>
      <c r="AN16" s="1">
        <f>N22</f>
        <v>0</v>
      </c>
      <c r="AO16" s="1">
        <f>N23</f>
        <v>9</v>
      </c>
      <c r="AP16" s="1">
        <f>N24</f>
        <v>0</v>
      </c>
      <c r="AQ16" s="3">
        <f>N25</f>
        <v>1</v>
      </c>
      <c r="AR16" s="3">
        <f>N26</f>
        <v>1</v>
      </c>
      <c r="AS16" s="3">
        <f>N27</f>
        <v>0</v>
      </c>
      <c r="AT16" s="3">
        <f>N28</f>
        <v>0</v>
      </c>
      <c r="AU16" s="7"/>
      <c r="AV16" s="1">
        <v>32</v>
      </c>
      <c r="AW16" s="32">
        <f t="shared" ref="AW16:BT16" si="38">PRODUCT(W16*100*1/W21)</f>
        <v>0</v>
      </c>
      <c r="AX16" s="24">
        <f t="shared" si="38"/>
        <v>0</v>
      </c>
      <c r="AY16" s="27">
        <f t="shared" si="38"/>
        <v>0</v>
      </c>
      <c r="AZ16" s="24">
        <f t="shared" si="38"/>
        <v>0</v>
      </c>
      <c r="BA16" s="24">
        <f t="shared" si="38"/>
        <v>0</v>
      </c>
      <c r="BB16" s="24">
        <f t="shared" si="38"/>
        <v>0</v>
      </c>
      <c r="BC16" s="27">
        <f t="shared" si="38"/>
        <v>0</v>
      </c>
      <c r="BD16" s="24">
        <f t="shared" si="38"/>
        <v>0</v>
      </c>
      <c r="BE16" s="24">
        <f t="shared" si="38"/>
        <v>16.279069767441861</v>
      </c>
      <c r="BF16" s="24">
        <f t="shared" si="38"/>
        <v>0</v>
      </c>
      <c r="BG16" s="24">
        <f t="shared" si="38"/>
        <v>65.116279069767444</v>
      </c>
      <c r="BH16" s="38">
        <f t="shared" si="38"/>
        <v>0</v>
      </c>
      <c r="BI16" s="24">
        <f t="shared" si="38"/>
        <v>0</v>
      </c>
      <c r="BJ16" s="24">
        <f t="shared" si="38"/>
        <v>0</v>
      </c>
      <c r="BK16" s="24">
        <f t="shared" si="38"/>
        <v>0</v>
      </c>
      <c r="BL16" s="24">
        <f t="shared" si="38"/>
        <v>0</v>
      </c>
      <c r="BM16" s="24">
        <f t="shared" si="38"/>
        <v>0</v>
      </c>
      <c r="BN16" s="24">
        <f t="shared" si="38"/>
        <v>0</v>
      </c>
      <c r="BO16" s="24">
        <f t="shared" si="38"/>
        <v>20.930232558139537</v>
      </c>
      <c r="BP16" s="24">
        <f t="shared" si="38"/>
        <v>0</v>
      </c>
      <c r="BQ16" s="27">
        <f t="shared" si="38"/>
        <v>2.3255813953488373</v>
      </c>
      <c r="BR16" s="27">
        <f t="shared" si="38"/>
        <v>2.3255813953488373</v>
      </c>
      <c r="BS16" s="27">
        <f t="shared" si="38"/>
        <v>0</v>
      </c>
      <c r="BT16" s="27">
        <f t="shared" si="38"/>
        <v>0</v>
      </c>
      <c r="BV16" s="1">
        <v>32</v>
      </c>
      <c r="BW16" s="32">
        <f t="shared" ref="BW16:CB16" si="39">AW5+AW6+AW7+AW8+AW9+AW10+AW11+AW12+AW13+AW14+AW15+AW16</f>
        <v>99.999999999999986</v>
      </c>
      <c r="BX16" s="24">
        <f t="shared" si="39"/>
        <v>100</v>
      </c>
      <c r="BY16" s="27">
        <f t="shared" si="39"/>
        <v>97.674418604651152</v>
      </c>
      <c r="BZ16" s="24">
        <f t="shared" si="39"/>
        <v>100</v>
      </c>
      <c r="CA16" s="24">
        <f t="shared" si="39"/>
        <v>100</v>
      </c>
      <c r="CB16" s="24">
        <f t="shared" si="39"/>
        <v>2.3255813953488373</v>
      </c>
      <c r="CC16" s="27">
        <f t="shared" ref="CC16:CT16" si="40">BC5+BC6+BC7+BC8+BC9+BC10+BC11+BC12+BC13+BC14+BC15+BC16</f>
        <v>99.999999999999986</v>
      </c>
      <c r="CD16" s="24">
        <f t="shared" si="40"/>
        <v>100</v>
      </c>
      <c r="CE16" s="24">
        <f t="shared" si="40"/>
        <v>25.581395348837212</v>
      </c>
      <c r="CF16" s="24">
        <f t="shared" si="40"/>
        <v>97.67441860465118</v>
      </c>
      <c r="CG16" s="24">
        <f t="shared" si="40"/>
        <v>69.767441860465112</v>
      </c>
      <c r="CH16" s="38">
        <f t="shared" si="40"/>
        <v>99.999999999999986</v>
      </c>
      <c r="CI16" s="24">
        <f t="shared" si="40"/>
        <v>100</v>
      </c>
      <c r="CJ16" s="24">
        <f t="shared" si="40"/>
        <v>100</v>
      </c>
      <c r="CK16" s="24">
        <f t="shared" si="40"/>
        <v>100</v>
      </c>
      <c r="CL16" s="24">
        <f t="shared" si="40"/>
        <v>100</v>
      </c>
      <c r="CM16" s="24">
        <f t="shared" si="40"/>
        <v>100</v>
      </c>
      <c r="CN16" s="24">
        <f t="shared" si="40"/>
        <v>100.00000000000001</v>
      </c>
      <c r="CO16" s="24">
        <f t="shared" si="40"/>
        <v>99.999999999999986</v>
      </c>
      <c r="CP16" s="24">
        <f t="shared" si="40"/>
        <v>100</v>
      </c>
      <c r="CQ16" s="27">
        <f t="shared" si="40"/>
        <v>100</v>
      </c>
      <c r="CR16" s="27">
        <f t="shared" si="40"/>
        <v>100</v>
      </c>
      <c r="CS16" s="27">
        <f t="shared" si="40"/>
        <v>97.674418604651166</v>
      </c>
      <c r="CT16" s="27">
        <f t="shared" si="40"/>
        <v>100</v>
      </c>
      <c r="CU16" s="30"/>
      <c r="CV16" s="30"/>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s="1" customFormat="1" x14ac:dyDescent="0.25">
      <c r="B17" s="1" t="s">
        <v>18</v>
      </c>
      <c r="C17" s="38">
        <v>0</v>
      </c>
      <c r="D17" s="38">
        <v>2</v>
      </c>
      <c r="E17" s="38">
        <v>0</v>
      </c>
      <c r="F17" s="38">
        <v>0</v>
      </c>
      <c r="G17" s="38">
        <v>1</v>
      </c>
      <c r="H17" s="38">
        <v>16</v>
      </c>
      <c r="I17" s="38">
        <v>24</v>
      </c>
      <c r="J17" s="38">
        <v>0</v>
      </c>
      <c r="K17" s="38">
        <v>0</v>
      </c>
      <c r="L17" s="38">
        <v>0</v>
      </c>
      <c r="M17" s="38">
        <v>0</v>
      </c>
      <c r="N17" s="38">
        <v>0</v>
      </c>
      <c r="O17" s="38">
        <v>0</v>
      </c>
      <c r="P17" s="38">
        <v>0</v>
      </c>
      <c r="Q17" s="38">
        <v>0</v>
      </c>
      <c r="R17" s="38">
        <v>0</v>
      </c>
      <c r="S17" s="1">
        <v>43</v>
      </c>
      <c r="V17" s="1">
        <v>64</v>
      </c>
      <c r="W17" s="8">
        <f>O5</f>
        <v>0</v>
      </c>
      <c r="X17" s="1">
        <f>O6</f>
        <v>0</v>
      </c>
      <c r="Y17" s="3">
        <f>O7</f>
        <v>1</v>
      </c>
      <c r="Z17" s="1">
        <f>O8</f>
        <v>0</v>
      </c>
      <c r="AA17" s="1">
        <f>O9</f>
        <v>0</v>
      </c>
      <c r="AB17" s="1">
        <f>O10</f>
        <v>42</v>
      </c>
      <c r="AC17" s="3">
        <f>O11</f>
        <v>0</v>
      </c>
      <c r="AD17" s="1">
        <f>O12</f>
        <v>0</v>
      </c>
      <c r="AE17" s="1">
        <f>O13</f>
        <v>24</v>
      </c>
      <c r="AF17" s="1">
        <f>O14</f>
        <v>0</v>
      </c>
      <c r="AG17" s="1">
        <f>O15</f>
        <v>7</v>
      </c>
      <c r="AH17" s="38">
        <f>O16</f>
        <v>0</v>
      </c>
      <c r="AI17" s="1">
        <f>O17</f>
        <v>0</v>
      </c>
      <c r="AJ17" s="1">
        <f>O18</f>
        <v>0</v>
      </c>
      <c r="AK17" s="1">
        <f>O19</f>
        <v>0</v>
      </c>
      <c r="AL17" s="1">
        <f>O20</f>
        <v>0</v>
      </c>
      <c r="AM17" s="1">
        <f>O21</f>
        <v>0</v>
      </c>
      <c r="AN17" s="1">
        <f>O22</f>
        <v>0</v>
      </c>
      <c r="AO17" s="1">
        <f>O23</f>
        <v>0</v>
      </c>
      <c r="AP17" s="1">
        <f>O24</f>
        <v>0</v>
      </c>
      <c r="AQ17" s="3">
        <f>O25</f>
        <v>0</v>
      </c>
      <c r="AR17" s="3">
        <f>O26</f>
        <v>0</v>
      </c>
      <c r="AS17" s="3">
        <f>O27</f>
        <v>1</v>
      </c>
      <c r="AT17" s="3">
        <f>O28</f>
        <v>0</v>
      </c>
      <c r="AU17" s="7"/>
      <c r="AV17" s="1">
        <v>64</v>
      </c>
      <c r="AW17" s="32">
        <f t="shared" ref="AW17:BT17" si="41">PRODUCT(W17*100*1/W21)</f>
        <v>0</v>
      </c>
      <c r="AX17" s="24">
        <f t="shared" si="41"/>
        <v>0</v>
      </c>
      <c r="AY17" s="27">
        <f t="shared" si="41"/>
        <v>2.3255813953488373</v>
      </c>
      <c r="AZ17" s="24">
        <f t="shared" si="41"/>
        <v>0</v>
      </c>
      <c r="BA17" s="24">
        <f t="shared" si="41"/>
        <v>0</v>
      </c>
      <c r="BB17" s="24">
        <f t="shared" si="41"/>
        <v>97.674418604651166</v>
      </c>
      <c r="BC17" s="27">
        <f t="shared" si="41"/>
        <v>0</v>
      </c>
      <c r="BD17" s="24">
        <f t="shared" si="41"/>
        <v>0</v>
      </c>
      <c r="BE17" s="24">
        <f t="shared" si="41"/>
        <v>55.813953488372093</v>
      </c>
      <c r="BF17" s="24">
        <f t="shared" si="41"/>
        <v>0</v>
      </c>
      <c r="BG17" s="24">
        <f t="shared" si="41"/>
        <v>16.279069767441861</v>
      </c>
      <c r="BH17" s="38">
        <f t="shared" si="41"/>
        <v>0</v>
      </c>
      <c r="BI17" s="24">
        <f t="shared" si="41"/>
        <v>0</v>
      </c>
      <c r="BJ17" s="24">
        <f t="shared" si="41"/>
        <v>0</v>
      </c>
      <c r="BK17" s="24">
        <f t="shared" si="41"/>
        <v>0</v>
      </c>
      <c r="BL17" s="24">
        <f t="shared" si="41"/>
        <v>0</v>
      </c>
      <c r="BM17" s="24">
        <f t="shared" si="41"/>
        <v>0</v>
      </c>
      <c r="BN17" s="24">
        <f t="shared" si="41"/>
        <v>0</v>
      </c>
      <c r="BO17" s="24">
        <f t="shared" si="41"/>
        <v>0</v>
      </c>
      <c r="BP17" s="24">
        <f t="shared" si="41"/>
        <v>0</v>
      </c>
      <c r="BQ17" s="27">
        <f t="shared" si="41"/>
        <v>0</v>
      </c>
      <c r="BR17" s="27">
        <f t="shared" si="41"/>
        <v>0</v>
      </c>
      <c r="BS17" s="27">
        <f t="shared" si="41"/>
        <v>2.3255813953488373</v>
      </c>
      <c r="BT17" s="27">
        <f t="shared" si="41"/>
        <v>0</v>
      </c>
      <c r="BV17" s="1">
        <v>64</v>
      </c>
      <c r="BW17" s="32">
        <f t="shared" ref="BW17:CB17" si="42">AW5+AW6+AW7+AW8+AW9+AW10+AW11+AW12+AW13+AW14+AW15+AW16+AW17</f>
        <v>99.999999999999986</v>
      </c>
      <c r="BX17" s="24">
        <f t="shared" si="42"/>
        <v>100</v>
      </c>
      <c r="BY17" s="27">
        <f t="shared" si="42"/>
        <v>99.999999999999986</v>
      </c>
      <c r="BZ17" s="24">
        <f t="shared" si="42"/>
        <v>100</v>
      </c>
      <c r="CA17" s="24">
        <f t="shared" si="42"/>
        <v>100</v>
      </c>
      <c r="CB17" s="24">
        <f t="shared" si="42"/>
        <v>100</v>
      </c>
      <c r="CC17" s="27">
        <f t="shared" ref="CC17:CT17" si="43">BC5+BC6+BC7+BC8+BC9+BC10+BC11+BC12+BC13+BC14+BC15+BC16+BC17</f>
        <v>99.999999999999986</v>
      </c>
      <c r="CD17" s="24">
        <f t="shared" si="43"/>
        <v>100</v>
      </c>
      <c r="CE17" s="24">
        <f t="shared" si="43"/>
        <v>81.395348837209298</v>
      </c>
      <c r="CF17" s="24">
        <f t="shared" si="43"/>
        <v>97.67441860465118</v>
      </c>
      <c r="CG17" s="24">
        <f t="shared" si="43"/>
        <v>86.046511627906966</v>
      </c>
      <c r="CH17" s="38">
        <f t="shared" si="43"/>
        <v>99.999999999999986</v>
      </c>
      <c r="CI17" s="24">
        <f t="shared" si="43"/>
        <v>100</v>
      </c>
      <c r="CJ17" s="24">
        <f t="shared" si="43"/>
        <v>100</v>
      </c>
      <c r="CK17" s="24">
        <f t="shared" si="43"/>
        <v>100</v>
      </c>
      <c r="CL17" s="24">
        <f t="shared" si="43"/>
        <v>100</v>
      </c>
      <c r="CM17" s="24">
        <f t="shared" si="43"/>
        <v>100</v>
      </c>
      <c r="CN17" s="24">
        <f t="shared" si="43"/>
        <v>100.00000000000001</v>
      </c>
      <c r="CO17" s="24">
        <f t="shared" si="43"/>
        <v>99.999999999999986</v>
      </c>
      <c r="CP17" s="24">
        <f t="shared" si="43"/>
        <v>100</v>
      </c>
      <c r="CQ17" s="27">
        <f t="shared" si="43"/>
        <v>100</v>
      </c>
      <c r="CR17" s="27">
        <f t="shared" si="43"/>
        <v>100</v>
      </c>
      <c r="CS17" s="27">
        <f t="shared" si="43"/>
        <v>100</v>
      </c>
      <c r="CT17" s="27">
        <f t="shared" si="43"/>
        <v>100</v>
      </c>
      <c r="CU17" s="30"/>
      <c r="CV17" s="30"/>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s="1" customFormat="1" x14ac:dyDescent="0.25">
      <c r="B18" s="1" t="s">
        <v>19</v>
      </c>
      <c r="C18" s="38">
        <v>0</v>
      </c>
      <c r="D18" s="38">
        <v>1</v>
      </c>
      <c r="E18" s="38">
        <v>0</v>
      </c>
      <c r="F18" s="38">
        <v>0</v>
      </c>
      <c r="G18" s="38">
        <v>3</v>
      </c>
      <c r="H18" s="38">
        <v>16</v>
      </c>
      <c r="I18" s="38">
        <v>21</v>
      </c>
      <c r="J18" s="38">
        <v>2</v>
      </c>
      <c r="K18" s="38">
        <v>0</v>
      </c>
      <c r="L18" s="38">
        <v>0</v>
      </c>
      <c r="M18" s="38">
        <v>0</v>
      </c>
      <c r="N18" s="38">
        <v>0</v>
      </c>
      <c r="O18" s="38">
        <v>0</v>
      </c>
      <c r="P18" s="38">
        <v>0</v>
      </c>
      <c r="Q18" s="38">
        <v>0</v>
      </c>
      <c r="R18" s="38">
        <v>0</v>
      </c>
      <c r="S18" s="1">
        <v>43</v>
      </c>
      <c r="V18" s="1">
        <v>128</v>
      </c>
      <c r="W18" s="8">
        <f>P5</f>
        <v>0</v>
      </c>
      <c r="X18" s="1">
        <f>P6</f>
        <v>0</v>
      </c>
      <c r="Y18" s="3">
        <f>P7</f>
        <v>0</v>
      </c>
      <c r="Z18" s="1">
        <f>P8</f>
        <v>0</v>
      </c>
      <c r="AA18" s="1">
        <f>P9</f>
        <v>0</v>
      </c>
      <c r="AB18" s="1">
        <f>P10</f>
        <v>0</v>
      </c>
      <c r="AC18" s="3">
        <f>P11</f>
        <v>0</v>
      </c>
      <c r="AD18" s="1">
        <f>P12</f>
        <v>0</v>
      </c>
      <c r="AE18" s="1">
        <f>P13</f>
        <v>8</v>
      </c>
      <c r="AF18" s="1">
        <f>P14</f>
        <v>0</v>
      </c>
      <c r="AG18" s="1">
        <f>P15</f>
        <v>5</v>
      </c>
      <c r="AH18" s="38">
        <f>P16</f>
        <v>0</v>
      </c>
      <c r="AI18" s="1">
        <f>P17</f>
        <v>0</v>
      </c>
      <c r="AJ18" s="1">
        <f>P18</f>
        <v>0</v>
      </c>
      <c r="AK18" s="1">
        <f>P19</f>
        <v>0</v>
      </c>
      <c r="AL18" s="1">
        <f>P20</f>
        <v>0</v>
      </c>
      <c r="AM18" s="1">
        <f>P21</f>
        <v>0</v>
      </c>
      <c r="AN18" s="1">
        <f>P22</f>
        <v>0</v>
      </c>
      <c r="AO18" s="1">
        <f>P23</f>
        <v>0</v>
      </c>
      <c r="AP18" s="1">
        <f>P24</f>
        <v>0</v>
      </c>
      <c r="AQ18" s="3">
        <f>P25</f>
        <v>0</v>
      </c>
      <c r="AR18" s="3">
        <f>P26</f>
        <v>0</v>
      </c>
      <c r="AS18" s="3">
        <f>P27</f>
        <v>0</v>
      </c>
      <c r="AT18" s="3">
        <f>P28</f>
        <v>0</v>
      </c>
      <c r="AU18" s="7"/>
      <c r="AV18" s="1">
        <v>128</v>
      </c>
      <c r="AW18" s="32">
        <f t="shared" ref="AW18:BT18" si="44">PRODUCT(W18*100*1/W21)</f>
        <v>0</v>
      </c>
      <c r="AX18" s="24">
        <f t="shared" si="44"/>
        <v>0</v>
      </c>
      <c r="AY18" s="27">
        <f t="shared" si="44"/>
        <v>0</v>
      </c>
      <c r="AZ18" s="24">
        <f t="shared" si="44"/>
        <v>0</v>
      </c>
      <c r="BA18" s="24">
        <f t="shared" si="44"/>
        <v>0</v>
      </c>
      <c r="BB18" s="24">
        <f t="shared" si="44"/>
        <v>0</v>
      </c>
      <c r="BC18" s="27">
        <f t="shared" si="44"/>
        <v>0</v>
      </c>
      <c r="BD18" s="24">
        <f t="shared" si="44"/>
        <v>0</v>
      </c>
      <c r="BE18" s="24">
        <f t="shared" si="44"/>
        <v>18.604651162790699</v>
      </c>
      <c r="BF18" s="24">
        <f t="shared" si="44"/>
        <v>0</v>
      </c>
      <c r="BG18" s="24">
        <f t="shared" si="44"/>
        <v>11.627906976744185</v>
      </c>
      <c r="BH18" s="38">
        <f t="shared" si="44"/>
        <v>0</v>
      </c>
      <c r="BI18" s="24">
        <f t="shared" si="44"/>
        <v>0</v>
      </c>
      <c r="BJ18" s="24">
        <f t="shared" si="44"/>
        <v>0</v>
      </c>
      <c r="BK18" s="24">
        <f t="shared" si="44"/>
        <v>0</v>
      </c>
      <c r="BL18" s="24">
        <f t="shared" si="44"/>
        <v>0</v>
      </c>
      <c r="BM18" s="24">
        <f t="shared" si="44"/>
        <v>0</v>
      </c>
      <c r="BN18" s="24">
        <f t="shared" si="44"/>
        <v>0</v>
      </c>
      <c r="BO18" s="24">
        <f t="shared" si="44"/>
        <v>0</v>
      </c>
      <c r="BP18" s="24">
        <f t="shared" si="44"/>
        <v>0</v>
      </c>
      <c r="BQ18" s="27">
        <f t="shared" si="44"/>
        <v>0</v>
      </c>
      <c r="BR18" s="27">
        <f t="shared" si="44"/>
        <v>0</v>
      </c>
      <c r="BS18" s="27">
        <f t="shared" si="44"/>
        <v>0</v>
      </c>
      <c r="BT18" s="27">
        <f t="shared" si="44"/>
        <v>0</v>
      </c>
      <c r="BV18" s="1">
        <v>128</v>
      </c>
      <c r="BW18" s="32">
        <f t="shared" ref="BW18:CB18" si="45">AW5+AW6+AW7+AW8+AW9+AW10+AW11+AW12+AW13+AW14+AW15+AW16+AW17+AW18</f>
        <v>99.999999999999986</v>
      </c>
      <c r="BX18" s="24">
        <f t="shared" si="45"/>
        <v>100</v>
      </c>
      <c r="BY18" s="27">
        <f t="shared" si="45"/>
        <v>99.999999999999986</v>
      </c>
      <c r="BZ18" s="24">
        <f t="shared" si="45"/>
        <v>100</v>
      </c>
      <c r="CA18" s="24">
        <f t="shared" si="45"/>
        <v>100</v>
      </c>
      <c r="CB18" s="24">
        <f t="shared" si="45"/>
        <v>100</v>
      </c>
      <c r="CC18" s="27">
        <f t="shared" ref="CC18:CT18" si="46">BC5+BC6+BC7+BC8+BC9+BC10+BC11+BC12+BC13+BC14+BC15+BC16+BC17+BC18</f>
        <v>99.999999999999986</v>
      </c>
      <c r="CD18" s="24">
        <f t="shared" si="46"/>
        <v>100</v>
      </c>
      <c r="CE18" s="24">
        <f t="shared" si="46"/>
        <v>100</v>
      </c>
      <c r="CF18" s="24">
        <f t="shared" si="46"/>
        <v>97.67441860465118</v>
      </c>
      <c r="CG18" s="24">
        <f t="shared" si="46"/>
        <v>97.674418604651152</v>
      </c>
      <c r="CH18" s="38">
        <f t="shared" si="46"/>
        <v>99.999999999999986</v>
      </c>
      <c r="CI18" s="24">
        <f t="shared" si="46"/>
        <v>100</v>
      </c>
      <c r="CJ18" s="24">
        <f t="shared" si="46"/>
        <v>100</v>
      </c>
      <c r="CK18" s="24">
        <f t="shared" si="46"/>
        <v>100</v>
      </c>
      <c r="CL18" s="24">
        <f t="shared" si="46"/>
        <v>100</v>
      </c>
      <c r="CM18" s="24">
        <f t="shared" si="46"/>
        <v>100</v>
      </c>
      <c r="CN18" s="24">
        <f t="shared" si="46"/>
        <v>100.00000000000001</v>
      </c>
      <c r="CO18" s="24">
        <f t="shared" si="46"/>
        <v>99.999999999999986</v>
      </c>
      <c r="CP18" s="24">
        <f t="shared" si="46"/>
        <v>100</v>
      </c>
      <c r="CQ18" s="27">
        <f t="shared" si="46"/>
        <v>100</v>
      </c>
      <c r="CR18" s="27">
        <f t="shared" si="46"/>
        <v>100</v>
      </c>
      <c r="CS18" s="27">
        <f t="shared" si="46"/>
        <v>100</v>
      </c>
      <c r="CT18" s="27">
        <f t="shared" si="46"/>
        <v>100</v>
      </c>
      <c r="CU18" s="30"/>
      <c r="CV18" s="30"/>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s="1" customFormat="1" x14ac:dyDescent="0.25">
      <c r="B19" s="1" t="s">
        <v>20</v>
      </c>
      <c r="C19" s="38">
        <v>0</v>
      </c>
      <c r="D19" s="38">
        <v>1</v>
      </c>
      <c r="E19" s="38">
        <v>1</v>
      </c>
      <c r="F19" s="38">
        <v>4</v>
      </c>
      <c r="G19" s="38">
        <v>28</v>
      </c>
      <c r="H19" s="38">
        <v>9</v>
      </c>
      <c r="I19" s="38">
        <v>0</v>
      </c>
      <c r="J19" s="38">
        <v>0</v>
      </c>
      <c r="K19" s="38">
        <v>0</v>
      </c>
      <c r="L19" s="38">
        <v>0</v>
      </c>
      <c r="M19" s="38">
        <v>0</v>
      </c>
      <c r="N19" s="38">
        <v>0</v>
      </c>
      <c r="O19" s="38">
        <v>0</v>
      </c>
      <c r="P19" s="38">
        <v>0</v>
      </c>
      <c r="Q19" s="38">
        <v>0</v>
      </c>
      <c r="R19" s="38">
        <v>0</v>
      </c>
      <c r="S19" s="1">
        <v>43</v>
      </c>
      <c r="V19" s="1">
        <v>256</v>
      </c>
      <c r="W19" s="8">
        <f>Q5</f>
        <v>0</v>
      </c>
      <c r="X19" s="1">
        <f>Q6</f>
        <v>0</v>
      </c>
      <c r="Y19" s="3">
        <f>Q7</f>
        <v>0</v>
      </c>
      <c r="Z19" s="1">
        <f>Q8</f>
        <v>0</v>
      </c>
      <c r="AA19" s="1">
        <f>Q9</f>
        <v>0</v>
      </c>
      <c r="AB19" s="1">
        <f>Q10</f>
        <v>0</v>
      </c>
      <c r="AC19" s="3">
        <f>Q11</f>
        <v>0</v>
      </c>
      <c r="AD19" s="1">
        <f>Q12</f>
        <v>0</v>
      </c>
      <c r="AE19" s="1">
        <f>Q13</f>
        <v>0</v>
      </c>
      <c r="AF19" s="1">
        <f>Q14</f>
        <v>0</v>
      </c>
      <c r="AG19" s="1">
        <f>Q15</f>
        <v>1</v>
      </c>
      <c r="AH19" s="38">
        <f>Q16</f>
        <v>0</v>
      </c>
      <c r="AI19" s="1">
        <f>Q17</f>
        <v>0</v>
      </c>
      <c r="AJ19" s="1">
        <f>Q18</f>
        <v>0</v>
      </c>
      <c r="AK19" s="1">
        <f>Q19</f>
        <v>0</v>
      </c>
      <c r="AL19" s="1">
        <f>Q20</f>
        <v>0</v>
      </c>
      <c r="AM19" s="1">
        <f>Q21</f>
        <v>0</v>
      </c>
      <c r="AN19" s="1">
        <f>Q22</f>
        <v>0</v>
      </c>
      <c r="AO19" s="1">
        <f>Q23</f>
        <v>0</v>
      </c>
      <c r="AP19" s="1">
        <f>Q24</f>
        <v>0</v>
      </c>
      <c r="AQ19" s="3">
        <f>Q25</f>
        <v>0</v>
      </c>
      <c r="AR19" s="3">
        <f>Q26</f>
        <v>0</v>
      </c>
      <c r="AS19" s="3">
        <f>Q27</f>
        <v>0</v>
      </c>
      <c r="AT19" s="3">
        <f>Q28</f>
        <v>0</v>
      </c>
      <c r="AU19" s="7"/>
      <c r="AV19" s="1">
        <v>256</v>
      </c>
      <c r="AW19" s="32">
        <f t="shared" ref="AW19:BT19" si="47">PRODUCT(W19*100*1/W21)</f>
        <v>0</v>
      </c>
      <c r="AX19" s="24">
        <f t="shared" si="47"/>
        <v>0</v>
      </c>
      <c r="AY19" s="27">
        <f t="shared" si="47"/>
        <v>0</v>
      </c>
      <c r="AZ19" s="24">
        <f t="shared" si="47"/>
        <v>0</v>
      </c>
      <c r="BA19" s="24">
        <f t="shared" si="47"/>
        <v>0</v>
      </c>
      <c r="BB19" s="24">
        <f t="shared" si="47"/>
        <v>0</v>
      </c>
      <c r="BC19" s="27">
        <f t="shared" si="47"/>
        <v>0</v>
      </c>
      <c r="BD19" s="24">
        <f t="shared" si="47"/>
        <v>0</v>
      </c>
      <c r="BE19" s="24">
        <f t="shared" si="47"/>
        <v>0</v>
      </c>
      <c r="BF19" s="24">
        <f t="shared" si="47"/>
        <v>0</v>
      </c>
      <c r="BG19" s="24">
        <f t="shared" si="47"/>
        <v>2.3255813953488373</v>
      </c>
      <c r="BH19" s="38">
        <f t="shared" si="47"/>
        <v>0</v>
      </c>
      <c r="BI19" s="24">
        <f t="shared" si="47"/>
        <v>0</v>
      </c>
      <c r="BJ19" s="24">
        <f t="shared" si="47"/>
        <v>0</v>
      </c>
      <c r="BK19" s="24">
        <f t="shared" si="47"/>
        <v>0</v>
      </c>
      <c r="BL19" s="24">
        <f t="shared" si="47"/>
        <v>0</v>
      </c>
      <c r="BM19" s="24">
        <f t="shared" si="47"/>
        <v>0</v>
      </c>
      <c r="BN19" s="24">
        <f t="shared" si="47"/>
        <v>0</v>
      </c>
      <c r="BO19" s="24">
        <f t="shared" si="47"/>
        <v>0</v>
      </c>
      <c r="BP19" s="24">
        <f t="shared" si="47"/>
        <v>0</v>
      </c>
      <c r="BQ19" s="27">
        <f t="shared" si="47"/>
        <v>0</v>
      </c>
      <c r="BR19" s="27">
        <f t="shared" si="47"/>
        <v>0</v>
      </c>
      <c r="BS19" s="27">
        <f t="shared" si="47"/>
        <v>0</v>
      </c>
      <c r="BT19" s="27">
        <f t="shared" si="47"/>
        <v>0</v>
      </c>
      <c r="BV19" s="1">
        <v>256</v>
      </c>
      <c r="BW19" s="32">
        <f t="shared" ref="BW19:CB19" si="48">AW5+AW6+AW7+AW8+AW9+AW10+AW11+AW12+AW13+AW14+AW15+AW16+AW17+AW18+AW19</f>
        <v>99.999999999999986</v>
      </c>
      <c r="BX19" s="24">
        <f t="shared" si="48"/>
        <v>100</v>
      </c>
      <c r="BY19" s="27">
        <f t="shared" si="48"/>
        <v>99.999999999999986</v>
      </c>
      <c r="BZ19" s="24">
        <f t="shared" si="48"/>
        <v>100</v>
      </c>
      <c r="CA19" s="24">
        <f t="shared" si="48"/>
        <v>100</v>
      </c>
      <c r="CB19" s="24">
        <f t="shared" si="48"/>
        <v>100</v>
      </c>
      <c r="CC19" s="27">
        <f t="shared" ref="CC19:CT19" si="49">BC5+BC6+BC7+BC8+BC9+BC10+BC11+BC12+BC13+BC14+BC15+BC16+BC17+BC18+BC19</f>
        <v>99.999999999999986</v>
      </c>
      <c r="CD19" s="24">
        <f t="shared" si="49"/>
        <v>100</v>
      </c>
      <c r="CE19" s="24">
        <f t="shared" si="49"/>
        <v>100</v>
      </c>
      <c r="CF19" s="24">
        <f t="shared" si="49"/>
        <v>97.67441860465118</v>
      </c>
      <c r="CG19" s="24">
        <f t="shared" si="49"/>
        <v>99.999999999999986</v>
      </c>
      <c r="CH19" s="38">
        <f t="shared" si="49"/>
        <v>99.999999999999986</v>
      </c>
      <c r="CI19" s="24">
        <f t="shared" si="49"/>
        <v>100</v>
      </c>
      <c r="CJ19" s="24">
        <f t="shared" si="49"/>
        <v>100</v>
      </c>
      <c r="CK19" s="24">
        <f t="shared" si="49"/>
        <v>100</v>
      </c>
      <c r="CL19" s="24">
        <f t="shared" si="49"/>
        <v>100</v>
      </c>
      <c r="CM19" s="24">
        <f t="shared" si="49"/>
        <v>100</v>
      </c>
      <c r="CN19" s="24">
        <f t="shared" si="49"/>
        <v>100.00000000000001</v>
      </c>
      <c r="CO19" s="24">
        <f t="shared" si="49"/>
        <v>99.999999999999986</v>
      </c>
      <c r="CP19" s="24">
        <f t="shared" si="49"/>
        <v>100</v>
      </c>
      <c r="CQ19" s="27">
        <f t="shared" si="49"/>
        <v>100</v>
      </c>
      <c r="CR19" s="27">
        <f t="shared" si="49"/>
        <v>100</v>
      </c>
      <c r="CS19" s="27">
        <f t="shared" si="49"/>
        <v>100</v>
      </c>
      <c r="CT19" s="27">
        <f t="shared" si="49"/>
        <v>100</v>
      </c>
      <c r="CU19" s="30"/>
      <c r="CV19" s="30"/>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s="1" customFormat="1" x14ac:dyDescent="0.25">
      <c r="B20" s="1" t="s">
        <v>21</v>
      </c>
      <c r="C20" s="38">
        <v>0</v>
      </c>
      <c r="D20" s="38">
        <v>0</v>
      </c>
      <c r="E20" s="38">
        <v>5</v>
      </c>
      <c r="F20" s="38">
        <v>0</v>
      </c>
      <c r="G20" s="38">
        <v>6</v>
      </c>
      <c r="H20" s="38">
        <v>1</v>
      </c>
      <c r="I20" s="38">
        <v>3</v>
      </c>
      <c r="J20" s="38">
        <v>3</v>
      </c>
      <c r="K20" s="38">
        <v>10</v>
      </c>
      <c r="L20" s="38">
        <v>12</v>
      </c>
      <c r="M20" s="38">
        <v>3</v>
      </c>
      <c r="N20" s="38">
        <v>0</v>
      </c>
      <c r="O20" s="38">
        <v>0</v>
      </c>
      <c r="P20" s="38">
        <v>0</v>
      </c>
      <c r="Q20" s="38">
        <v>0</v>
      </c>
      <c r="R20" s="38">
        <v>0</v>
      </c>
      <c r="S20" s="1">
        <v>43</v>
      </c>
      <c r="V20" s="1">
        <v>512</v>
      </c>
      <c r="W20" s="8">
        <f>R5</f>
        <v>0</v>
      </c>
      <c r="X20" s="1">
        <f>R6</f>
        <v>0</v>
      </c>
      <c r="Y20" s="3">
        <f>R7</f>
        <v>0</v>
      </c>
      <c r="Z20" s="1">
        <f>R8</f>
        <v>0</v>
      </c>
      <c r="AA20" s="1">
        <f>R9</f>
        <v>0</v>
      </c>
      <c r="AB20" s="1">
        <f>R10</f>
        <v>0</v>
      </c>
      <c r="AC20" s="3">
        <f>R11</f>
        <v>0</v>
      </c>
      <c r="AD20" s="1">
        <f>R12</f>
        <v>0</v>
      </c>
      <c r="AE20" s="1">
        <f>R13</f>
        <v>0</v>
      </c>
      <c r="AF20" s="1">
        <f>R14</f>
        <v>1</v>
      </c>
      <c r="AG20" s="1">
        <f>R15</f>
        <v>0</v>
      </c>
      <c r="AH20" s="38">
        <f>R16</f>
        <v>0</v>
      </c>
      <c r="AI20" s="1">
        <f>R17</f>
        <v>0</v>
      </c>
      <c r="AJ20" s="1">
        <f>R18</f>
        <v>0</v>
      </c>
      <c r="AK20" s="1">
        <f>R19</f>
        <v>0</v>
      </c>
      <c r="AL20" s="1">
        <f>R20</f>
        <v>0</v>
      </c>
      <c r="AM20" s="1">
        <f>R21</f>
        <v>0</v>
      </c>
      <c r="AN20" s="1">
        <f>R22</f>
        <v>0</v>
      </c>
      <c r="AO20" s="1">
        <f>R23</f>
        <v>0</v>
      </c>
      <c r="AP20" s="1">
        <f>R24</f>
        <v>0</v>
      </c>
      <c r="AQ20" s="3">
        <f>R25</f>
        <v>0</v>
      </c>
      <c r="AR20" s="3">
        <f>R26</f>
        <v>0</v>
      </c>
      <c r="AS20" s="3">
        <f>R27</f>
        <v>0</v>
      </c>
      <c r="AT20" s="3">
        <f>R28</f>
        <v>0</v>
      </c>
      <c r="AU20" s="7"/>
      <c r="AV20" s="1">
        <v>512</v>
      </c>
      <c r="AW20" s="32">
        <f t="shared" ref="AW20:BT20" si="50">PRODUCT(W20*100*1/W21)</f>
        <v>0</v>
      </c>
      <c r="AX20" s="24">
        <f t="shared" si="50"/>
        <v>0</v>
      </c>
      <c r="AY20" s="27">
        <f t="shared" si="50"/>
        <v>0</v>
      </c>
      <c r="AZ20" s="24">
        <f t="shared" si="50"/>
        <v>0</v>
      </c>
      <c r="BA20" s="24">
        <f t="shared" si="50"/>
        <v>0</v>
      </c>
      <c r="BB20" s="24">
        <f t="shared" si="50"/>
        <v>0</v>
      </c>
      <c r="BC20" s="27">
        <f t="shared" si="50"/>
        <v>0</v>
      </c>
      <c r="BD20" s="24">
        <f t="shared" si="50"/>
        <v>0</v>
      </c>
      <c r="BE20" s="24">
        <f t="shared" si="50"/>
        <v>0</v>
      </c>
      <c r="BF20" s="24">
        <f t="shared" si="50"/>
        <v>2.3255813953488373</v>
      </c>
      <c r="BG20" s="24">
        <f t="shared" si="50"/>
        <v>0</v>
      </c>
      <c r="BH20" s="38">
        <f t="shared" si="50"/>
        <v>0</v>
      </c>
      <c r="BI20" s="24">
        <f t="shared" si="50"/>
        <v>0</v>
      </c>
      <c r="BJ20" s="24">
        <f t="shared" si="50"/>
        <v>0</v>
      </c>
      <c r="BK20" s="24">
        <f t="shared" si="50"/>
        <v>0</v>
      </c>
      <c r="BL20" s="24">
        <f t="shared" si="50"/>
        <v>0</v>
      </c>
      <c r="BM20" s="24">
        <f t="shared" si="50"/>
        <v>0</v>
      </c>
      <c r="BN20" s="24">
        <f t="shared" si="50"/>
        <v>0</v>
      </c>
      <c r="BO20" s="24">
        <f t="shared" si="50"/>
        <v>0</v>
      </c>
      <c r="BP20" s="24">
        <f t="shared" si="50"/>
        <v>0</v>
      </c>
      <c r="BQ20" s="27">
        <f t="shared" si="50"/>
        <v>0</v>
      </c>
      <c r="BR20" s="27">
        <f t="shared" si="50"/>
        <v>0</v>
      </c>
      <c r="BS20" s="27">
        <f t="shared" si="50"/>
        <v>0</v>
      </c>
      <c r="BT20" s="27">
        <f t="shared" si="50"/>
        <v>0</v>
      </c>
      <c r="BV20" s="1">
        <v>512</v>
      </c>
      <c r="BW20" s="32">
        <f t="shared" ref="BW20:CB20" si="51">AW5+AW6+AW7+AW8+AW9+AW10+AW11+AW12+AW13+AW14+AW15+AW16+AW17+AW18+AW19+AW20</f>
        <v>99.999999999999986</v>
      </c>
      <c r="BX20" s="24">
        <f t="shared" si="51"/>
        <v>100</v>
      </c>
      <c r="BY20" s="27">
        <f t="shared" si="51"/>
        <v>99.999999999999986</v>
      </c>
      <c r="BZ20" s="24">
        <f t="shared" si="51"/>
        <v>100</v>
      </c>
      <c r="CA20" s="24">
        <f t="shared" si="51"/>
        <v>100</v>
      </c>
      <c r="CB20" s="24">
        <f t="shared" si="51"/>
        <v>100</v>
      </c>
      <c r="CC20" s="27">
        <f t="shared" ref="CC20:CT20" si="52">BC5+BC6+BC7+BC8+BC9+BC10+BC11+BC12+BC13+BC14+BC15+BC16+BC17+BC18+BC19+BC20</f>
        <v>99.999999999999986</v>
      </c>
      <c r="CD20" s="24">
        <f t="shared" si="52"/>
        <v>100</v>
      </c>
      <c r="CE20" s="24">
        <f t="shared" si="52"/>
        <v>100</v>
      </c>
      <c r="CF20" s="24">
        <f t="shared" si="52"/>
        <v>100.00000000000001</v>
      </c>
      <c r="CG20" s="24">
        <f t="shared" si="52"/>
        <v>99.999999999999986</v>
      </c>
      <c r="CH20" s="38">
        <f t="shared" si="52"/>
        <v>99.999999999999986</v>
      </c>
      <c r="CI20" s="24">
        <f t="shared" si="52"/>
        <v>100</v>
      </c>
      <c r="CJ20" s="24">
        <f t="shared" si="52"/>
        <v>100</v>
      </c>
      <c r="CK20" s="24">
        <f t="shared" si="52"/>
        <v>100</v>
      </c>
      <c r="CL20" s="24">
        <f t="shared" si="52"/>
        <v>100</v>
      </c>
      <c r="CM20" s="24">
        <f t="shared" si="52"/>
        <v>100</v>
      </c>
      <c r="CN20" s="24">
        <f t="shared" si="52"/>
        <v>100.00000000000001</v>
      </c>
      <c r="CO20" s="24">
        <f t="shared" si="52"/>
        <v>99.999999999999986</v>
      </c>
      <c r="CP20" s="24">
        <f t="shared" si="52"/>
        <v>100</v>
      </c>
      <c r="CQ20" s="27">
        <f t="shared" si="52"/>
        <v>100</v>
      </c>
      <c r="CR20" s="27">
        <f t="shared" si="52"/>
        <v>100</v>
      </c>
      <c r="CS20" s="27">
        <f t="shared" si="52"/>
        <v>100</v>
      </c>
      <c r="CT20" s="27">
        <f t="shared" si="52"/>
        <v>100</v>
      </c>
      <c r="CU20" s="30"/>
      <c r="CV20" s="30"/>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s="1" customFormat="1" x14ac:dyDescent="0.25">
      <c r="B21" s="1" t="s">
        <v>26</v>
      </c>
      <c r="C21" s="38">
        <v>0</v>
      </c>
      <c r="D21" s="38">
        <v>0</v>
      </c>
      <c r="E21" s="38">
        <v>0</v>
      </c>
      <c r="F21" s="38">
        <v>0</v>
      </c>
      <c r="G21" s="38">
        <v>0</v>
      </c>
      <c r="H21" s="38">
        <v>4</v>
      </c>
      <c r="I21" s="38">
        <v>18</v>
      </c>
      <c r="J21" s="38">
        <v>10</v>
      </c>
      <c r="K21" s="38">
        <v>9</v>
      </c>
      <c r="L21" s="38">
        <v>2</v>
      </c>
      <c r="M21" s="38">
        <v>0</v>
      </c>
      <c r="N21" s="38">
        <v>0</v>
      </c>
      <c r="O21" s="38">
        <v>0</v>
      </c>
      <c r="P21" s="38">
        <v>0</v>
      </c>
      <c r="Q21" s="38">
        <v>0</v>
      </c>
      <c r="R21" s="38">
        <v>0</v>
      </c>
      <c r="S21" s="1">
        <v>43</v>
      </c>
      <c r="V21" s="1" t="s">
        <v>1</v>
      </c>
      <c r="W21" s="1">
        <f>S5</f>
        <v>43</v>
      </c>
      <c r="X21" s="1">
        <f>S6</f>
        <v>43</v>
      </c>
      <c r="Y21" s="1">
        <f>S7</f>
        <v>43</v>
      </c>
      <c r="Z21" s="1">
        <f>S8</f>
        <v>43</v>
      </c>
      <c r="AA21" s="1">
        <f>S9</f>
        <v>43</v>
      </c>
      <c r="AB21" s="1">
        <f>S10</f>
        <v>43</v>
      </c>
      <c r="AC21" s="1">
        <f>S11</f>
        <v>43</v>
      </c>
      <c r="AD21" s="1">
        <f>S12</f>
        <v>43</v>
      </c>
      <c r="AE21" s="1">
        <f>S13</f>
        <v>43</v>
      </c>
      <c r="AF21" s="1">
        <f>S14</f>
        <v>43</v>
      </c>
      <c r="AG21" s="1">
        <f>S15</f>
        <v>43</v>
      </c>
      <c r="AH21" s="1">
        <f>S16</f>
        <v>43</v>
      </c>
      <c r="AI21" s="1">
        <f>S17</f>
        <v>43</v>
      </c>
      <c r="AJ21" s="1">
        <f>S18</f>
        <v>43</v>
      </c>
      <c r="AK21" s="1">
        <f>S19</f>
        <v>43</v>
      </c>
      <c r="AL21" s="1">
        <f>S20</f>
        <v>43</v>
      </c>
      <c r="AM21" s="1">
        <f>S21</f>
        <v>43</v>
      </c>
      <c r="AN21" s="1">
        <f>S22</f>
        <v>43</v>
      </c>
      <c r="AO21" s="1">
        <f>S23</f>
        <v>43</v>
      </c>
      <c r="AP21" s="1">
        <f>S24</f>
        <v>43</v>
      </c>
      <c r="AQ21" s="1">
        <f>S25</f>
        <v>43</v>
      </c>
      <c r="AR21" s="1">
        <f>S26</f>
        <v>43</v>
      </c>
      <c r="AS21" s="1">
        <f>S27</f>
        <v>43</v>
      </c>
      <c r="AT21" s="1">
        <f>S28</f>
        <v>43</v>
      </c>
      <c r="AV21" s="1" t="s">
        <v>1</v>
      </c>
      <c r="AW21" s="24">
        <f t="shared" ref="AW21:BT21" si="53">SUM(AW5:AW20)</f>
        <v>99.999999999999986</v>
      </c>
      <c r="AX21" s="24">
        <f t="shared" si="53"/>
        <v>100</v>
      </c>
      <c r="AY21" s="24">
        <f t="shared" si="53"/>
        <v>99.999999999999986</v>
      </c>
      <c r="AZ21" s="24">
        <f t="shared" si="53"/>
        <v>100</v>
      </c>
      <c r="BA21" s="24">
        <f t="shared" si="53"/>
        <v>100</v>
      </c>
      <c r="BB21" s="24">
        <f t="shared" si="53"/>
        <v>100</v>
      </c>
      <c r="BC21" s="24">
        <f t="shared" si="53"/>
        <v>99.999999999999986</v>
      </c>
      <c r="BD21" s="24">
        <f t="shared" si="53"/>
        <v>100</v>
      </c>
      <c r="BE21" s="24">
        <f t="shared" si="53"/>
        <v>100</v>
      </c>
      <c r="BF21" s="24">
        <f t="shared" si="53"/>
        <v>100.00000000000001</v>
      </c>
      <c r="BG21" s="24">
        <f t="shared" si="53"/>
        <v>99.999999999999986</v>
      </c>
      <c r="BH21" s="24">
        <f t="shared" si="53"/>
        <v>99.999999999999986</v>
      </c>
      <c r="BI21" s="24">
        <f t="shared" si="53"/>
        <v>100</v>
      </c>
      <c r="BJ21" s="24">
        <f t="shared" si="53"/>
        <v>100</v>
      </c>
      <c r="BK21" s="24">
        <f t="shared" si="53"/>
        <v>100</v>
      </c>
      <c r="BL21" s="24">
        <f t="shared" si="53"/>
        <v>100</v>
      </c>
      <c r="BM21" s="24">
        <f t="shared" si="53"/>
        <v>100</v>
      </c>
      <c r="BN21" s="24">
        <f t="shared" si="53"/>
        <v>100.00000000000001</v>
      </c>
      <c r="BO21" s="24">
        <f t="shared" si="53"/>
        <v>99.999999999999986</v>
      </c>
      <c r="BP21" s="24">
        <f t="shared" si="53"/>
        <v>100</v>
      </c>
      <c r="BQ21" s="24">
        <f t="shared" si="53"/>
        <v>100</v>
      </c>
      <c r="BR21" s="24">
        <f t="shared" si="53"/>
        <v>100</v>
      </c>
      <c r="BS21" s="24">
        <f t="shared" si="53"/>
        <v>100</v>
      </c>
      <c r="BT21" s="24">
        <f t="shared" si="53"/>
        <v>100</v>
      </c>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c r="CU21" s="34"/>
      <c r="CV21" s="34"/>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s="1" customFormat="1" x14ac:dyDescent="0.25">
      <c r="B22" s="1" t="s">
        <v>27</v>
      </c>
      <c r="C22" s="38">
        <v>0</v>
      </c>
      <c r="D22" s="38">
        <v>0</v>
      </c>
      <c r="E22" s="38">
        <v>0</v>
      </c>
      <c r="F22" s="38">
        <v>0</v>
      </c>
      <c r="G22" s="38">
        <v>0</v>
      </c>
      <c r="H22" s="38">
        <v>0</v>
      </c>
      <c r="I22" s="38">
        <v>13</v>
      </c>
      <c r="J22" s="38">
        <v>19</v>
      </c>
      <c r="K22" s="38">
        <v>8</v>
      </c>
      <c r="L22" s="38">
        <v>3</v>
      </c>
      <c r="M22" s="38">
        <v>0</v>
      </c>
      <c r="N22" s="38">
        <v>0</v>
      </c>
      <c r="O22" s="38">
        <v>0</v>
      </c>
      <c r="P22" s="38">
        <v>0</v>
      </c>
      <c r="Q22" s="38">
        <v>0</v>
      </c>
      <c r="R22" s="38">
        <v>0</v>
      </c>
      <c r="S22" s="1">
        <v>43</v>
      </c>
      <c r="AT22"/>
      <c r="BT22"/>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c r="CU22" s="34"/>
      <c r="CV22" s="34"/>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s="1" customFormat="1" x14ac:dyDescent="0.25">
      <c r="B23" s="1" t="s">
        <v>28</v>
      </c>
      <c r="C23" s="38">
        <v>0</v>
      </c>
      <c r="D23" s="38">
        <v>0</v>
      </c>
      <c r="E23" s="38">
        <v>0</v>
      </c>
      <c r="F23" s="38">
        <v>0</v>
      </c>
      <c r="G23" s="38">
        <v>0</v>
      </c>
      <c r="H23" s="38">
        <v>0</v>
      </c>
      <c r="I23" s="38">
        <v>5</v>
      </c>
      <c r="J23" s="38">
        <v>11</v>
      </c>
      <c r="K23" s="38">
        <v>10</v>
      </c>
      <c r="L23" s="38">
        <v>6</v>
      </c>
      <c r="M23" s="38">
        <v>2</v>
      </c>
      <c r="N23" s="38">
        <v>9</v>
      </c>
      <c r="O23" s="38">
        <v>0</v>
      </c>
      <c r="P23" s="38">
        <v>0</v>
      </c>
      <c r="Q23" s="38">
        <v>0</v>
      </c>
      <c r="R23" s="38">
        <v>0</v>
      </c>
      <c r="S23" s="1">
        <v>43</v>
      </c>
      <c r="AT23"/>
      <c r="BT23"/>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c r="CU23" s="34"/>
      <c r="CV23" s="34"/>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s="1" customFormat="1" x14ac:dyDescent="0.25">
      <c r="B24" s="1" t="s">
        <v>23</v>
      </c>
      <c r="C24" s="38">
        <v>0</v>
      </c>
      <c r="D24" s="38">
        <v>0</v>
      </c>
      <c r="E24" s="38">
        <v>0</v>
      </c>
      <c r="F24" s="38">
        <v>1</v>
      </c>
      <c r="G24" s="38">
        <v>0</v>
      </c>
      <c r="H24" s="38">
        <v>1</v>
      </c>
      <c r="I24" s="38">
        <v>1</v>
      </c>
      <c r="J24" s="38">
        <v>0</v>
      </c>
      <c r="K24" s="38">
        <v>3</v>
      </c>
      <c r="L24" s="38">
        <v>37</v>
      </c>
      <c r="M24" s="38">
        <v>0</v>
      </c>
      <c r="N24" s="38">
        <v>0</v>
      </c>
      <c r="O24" s="38">
        <v>0</v>
      </c>
      <c r="P24" s="38">
        <v>0</v>
      </c>
      <c r="Q24" s="38">
        <v>0</v>
      </c>
      <c r="R24" s="38">
        <v>0</v>
      </c>
      <c r="S24" s="1">
        <v>43</v>
      </c>
      <c r="AT24"/>
      <c r="BT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c r="CU24" s="34"/>
      <c r="CV24" s="34"/>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s="1" customFormat="1" x14ac:dyDescent="0.25">
      <c r="B25" s="1" t="s">
        <v>29</v>
      </c>
      <c r="C25" s="2">
        <v>0</v>
      </c>
      <c r="D25" s="2">
        <v>0</v>
      </c>
      <c r="E25" s="2">
        <v>1</v>
      </c>
      <c r="F25" s="2">
        <v>0</v>
      </c>
      <c r="G25" s="2">
        <v>1</v>
      </c>
      <c r="H25" s="2">
        <v>9</v>
      </c>
      <c r="I25" s="2">
        <v>16</v>
      </c>
      <c r="J25" s="2">
        <v>14</v>
      </c>
      <c r="K25" s="2">
        <v>1</v>
      </c>
      <c r="L25" s="3">
        <v>0</v>
      </c>
      <c r="M25" s="3">
        <v>0</v>
      </c>
      <c r="N25" s="3">
        <v>1</v>
      </c>
      <c r="O25" s="3">
        <v>0</v>
      </c>
      <c r="P25" s="3">
        <v>0</v>
      </c>
      <c r="Q25" s="3">
        <v>0</v>
      </c>
      <c r="R25" s="3">
        <v>0</v>
      </c>
      <c r="S25" s="1">
        <v>43</v>
      </c>
      <c r="AT25"/>
      <c r="BT25"/>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c r="CU25" s="34"/>
      <c r="CV25" s="34"/>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s="1" customFormat="1" x14ac:dyDescent="0.25">
      <c r="B26" s="1" t="s">
        <v>30</v>
      </c>
      <c r="C26" s="2">
        <v>0</v>
      </c>
      <c r="D26" s="2">
        <v>0</v>
      </c>
      <c r="E26" s="2">
        <v>0</v>
      </c>
      <c r="F26" s="2">
        <v>0</v>
      </c>
      <c r="G26" s="2">
        <v>0</v>
      </c>
      <c r="H26" s="2">
        <v>5</v>
      </c>
      <c r="I26" s="2">
        <v>23</v>
      </c>
      <c r="J26" s="2">
        <v>14</v>
      </c>
      <c r="K26" s="2">
        <v>0</v>
      </c>
      <c r="L26" s="3">
        <v>0</v>
      </c>
      <c r="M26" s="3">
        <v>0</v>
      </c>
      <c r="N26" s="3">
        <v>1</v>
      </c>
      <c r="O26" s="3">
        <v>0</v>
      </c>
      <c r="P26" s="3">
        <v>0</v>
      </c>
      <c r="Q26" s="3">
        <v>0</v>
      </c>
      <c r="R26" s="3">
        <v>0</v>
      </c>
      <c r="S26" s="1">
        <v>43</v>
      </c>
      <c r="AT26"/>
      <c r="BT26"/>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c r="CU26" s="34"/>
      <c r="CV26" s="34"/>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s="1" customFormat="1" x14ac:dyDescent="0.25">
      <c r="B27" s="1" t="s">
        <v>31</v>
      </c>
      <c r="C27" s="2">
        <v>0</v>
      </c>
      <c r="D27" s="2">
        <v>0</v>
      </c>
      <c r="E27" s="2">
        <v>0</v>
      </c>
      <c r="F27" s="2">
        <v>39</v>
      </c>
      <c r="G27" s="2">
        <v>0</v>
      </c>
      <c r="H27" s="2">
        <v>3</v>
      </c>
      <c r="I27" s="2">
        <v>0</v>
      </c>
      <c r="J27" s="2">
        <v>0</v>
      </c>
      <c r="K27" s="3">
        <v>0</v>
      </c>
      <c r="L27" s="3">
        <v>0</v>
      </c>
      <c r="M27" s="3">
        <v>0</v>
      </c>
      <c r="N27" s="3">
        <v>0</v>
      </c>
      <c r="O27" s="3">
        <v>1</v>
      </c>
      <c r="P27" s="3">
        <v>0</v>
      </c>
      <c r="Q27" s="3">
        <v>0</v>
      </c>
      <c r="R27" s="3">
        <v>0</v>
      </c>
      <c r="S27" s="1">
        <v>43</v>
      </c>
      <c r="AT27"/>
      <c r="BT27"/>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c r="CU27" s="34"/>
      <c r="CV27" s="34"/>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s="1" customFormat="1" x14ac:dyDescent="0.25">
      <c r="B28" s="1" t="s">
        <v>22</v>
      </c>
      <c r="C28" s="2">
        <v>0</v>
      </c>
      <c r="D28" s="2">
        <v>33</v>
      </c>
      <c r="E28" s="2">
        <v>0</v>
      </c>
      <c r="F28" s="2">
        <v>3</v>
      </c>
      <c r="G28" s="2">
        <v>5</v>
      </c>
      <c r="H28" s="3">
        <v>1</v>
      </c>
      <c r="I28" s="3">
        <v>1</v>
      </c>
      <c r="J28" s="3">
        <v>0</v>
      </c>
      <c r="K28" s="3">
        <v>0</v>
      </c>
      <c r="L28" s="3">
        <v>0</v>
      </c>
      <c r="M28" s="3">
        <v>0</v>
      </c>
      <c r="N28" s="3">
        <v>0</v>
      </c>
      <c r="O28" s="3">
        <v>0</v>
      </c>
      <c r="P28" s="3">
        <v>0</v>
      </c>
      <c r="Q28" s="3">
        <v>0</v>
      </c>
      <c r="R28" s="3">
        <v>0</v>
      </c>
      <c r="S28" s="1">
        <v>43</v>
      </c>
      <c r="AT28"/>
      <c r="BT28"/>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c r="CU28" s="34"/>
      <c r="CV28" s="34"/>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s="1" customFormat="1" x14ac:dyDescent="0.25">
      <c r="AT29"/>
      <c r="BT29"/>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c r="CU29" s="34"/>
      <c r="CV29" s="34"/>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s="1" customFormat="1" x14ac:dyDescent="0.25">
      <c r="B30"/>
      <c r="C30"/>
      <c r="D30"/>
      <c r="E30"/>
      <c r="F30"/>
      <c r="G30"/>
      <c r="H30"/>
      <c r="I30"/>
      <c r="J30"/>
      <c r="K30"/>
      <c r="L30"/>
      <c r="M30"/>
      <c r="N30"/>
      <c r="O30"/>
      <c r="P30"/>
      <c r="Q30"/>
      <c r="R30"/>
      <c r="S30"/>
      <c r="AT30"/>
      <c r="BT30"/>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c r="CU30" s="34"/>
      <c r="CV30" s="34"/>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6" spans="1:126" x14ac:dyDescent="0.25">
      <c r="B36" s="1"/>
      <c r="C36" s="1"/>
      <c r="D36" s="1"/>
      <c r="E36" s="1"/>
      <c r="F36" s="1"/>
      <c r="G36" s="1"/>
      <c r="H36" s="1"/>
      <c r="I36" s="1"/>
      <c r="J36" s="1"/>
      <c r="K36" s="1"/>
      <c r="L36" s="1"/>
      <c r="M36" s="1"/>
      <c r="N36" s="1"/>
      <c r="O36" s="1"/>
      <c r="P36" s="1"/>
      <c r="Q36" s="1"/>
      <c r="R36" s="1"/>
      <c r="S36" s="1"/>
    </row>
    <row r="37" spans="1:126" s="38" customFormat="1" x14ac:dyDescent="0.25">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U37" s="34"/>
      <c r="CV37" s="34"/>
    </row>
    <row r="38" spans="1:126" s="38" customFormat="1" x14ac:dyDescent="0.25">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U38" s="34"/>
      <c r="CV38" s="34"/>
    </row>
    <row r="39" spans="1:126" s="38" customFormat="1" x14ac:dyDescent="0.25">
      <c r="A39" s="38" t="s">
        <v>103</v>
      </c>
      <c r="W39" s="38" t="str">
        <f>A39</f>
        <v>Enterococcus faecium</v>
      </c>
      <c r="AW39" s="38" t="str">
        <f>A39</f>
        <v>Enterococcus faecium</v>
      </c>
      <c r="BW39" s="24" t="str">
        <f>A39</f>
        <v>Enterococcus faecium</v>
      </c>
      <c r="BX39" s="24"/>
      <c r="BY39" s="24"/>
      <c r="BZ39" s="24"/>
      <c r="CA39" s="24"/>
      <c r="CB39" s="24"/>
      <c r="CC39" s="24"/>
      <c r="CD39" s="24"/>
      <c r="CE39" s="24"/>
      <c r="CF39" s="24"/>
      <c r="CG39" s="24"/>
      <c r="CH39" s="24"/>
      <c r="CI39" s="24"/>
      <c r="CJ39" s="24"/>
      <c r="CK39" s="24"/>
      <c r="CL39" s="24"/>
      <c r="CM39" s="24"/>
      <c r="CN39" s="24"/>
      <c r="CO39" s="24"/>
      <c r="CP39" s="24"/>
      <c r="CQ39" s="24"/>
      <c r="CR39" s="24"/>
      <c r="CS39" s="24"/>
      <c r="CU39" s="34"/>
      <c r="CV39" s="34"/>
      <c r="CX39" s="9"/>
      <c r="CY39" s="9"/>
      <c r="CZ39" s="9"/>
      <c r="DA39" s="9"/>
      <c r="DB39" s="9"/>
      <c r="DC39" s="9"/>
      <c r="DD39" s="9"/>
      <c r="DE39" s="9"/>
      <c r="DF39" s="9"/>
      <c r="DG39" s="9"/>
      <c r="DH39" s="9"/>
      <c r="DI39" s="9"/>
      <c r="DJ39" s="9"/>
      <c r="DK39" s="9"/>
      <c r="DL39" s="9"/>
      <c r="DM39" s="9"/>
      <c r="DN39" s="9"/>
      <c r="DO39" s="9"/>
      <c r="DP39" s="9"/>
      <c r="DQ39" s="9"/>
      <c r="DR39" s="9"/>
      <c r="DS39" s="9"/>
      <c r="DT39" s="9"/>
      <c r="DU39" s="9"/>
      <c r="DV39" s="9"/>
    </row>
    <row r="40" spans="1:126" s="38" customFormat="1" ht="18.75" x14ac:dyDescent="0.25">
      <c r="B40" s="38" t="s">
        <v>0</v>
      </c>
      <c r="C40" s="38">
        <v>1.5625E-2</v>
      </c>
      <c r="D40" s="38">
        <v>3.125E-2</v>
      </c>
      <c r="E40" s="38">
        <v>6.25E-2</v>
      </c>
      <c r="F40" s="38">
        <v>0.125</v>
      </c>
      <c r="G40" s="38">
        <v>0.25</v>
      </c>
      <c r="H40" s="38">
        <v>0.5</v>
      </c>
      <c r="I40" s="38">
        <v>1</v>
      </c>
      <c r="J40" s="38">
        <v>2</v>
      </c>
      <c r="K40" s="38">
        <v>4</v>
      </c>
      <c r="L40" s="38">
        <v>8</v>
      </c>
      <c r="M40" s="38">
        <v>16</v>
      </c>
      <c r="N40" s="38">
        <v>32</v>
      </c>
      <c r="O40" s="38">
        <v>64</v>
      </c>
      <c r="P40" s="38">
        <v>128</v>
      </c>
      <c r="Q40" s="38">
        <v>256</v>
      </c>
      <c r="R40" s="38">
        <v>512</v>
      </c>
      <c r="S40" s="38" t="s">
        <v>1</v>
      </c>
      <c r="V40" s="38" t="s">
        <v>0</v>
      </c>
      <c r="W40" s="38" t="str">
        <f>B41</f>
        <v>Penicillin G</v>
      </c>
      <c r="X40" s="38" t="str">
        <f>B42</f>
        <v>Oxacillin</v>
      </c>
      <c r="Y40" s="38" t="str">
        <f>B43</f>
        <v>Ampicillin/ Sulbactam</v>
      </c>
      <c r="Z40" s="38" t="str">
        <f>B44</f>
        <v>Piperacillin/ Tazobactam</v>
      </c>
      <c r="AA40" s="38" t="str">
        <f>B45</f>
        <v>Cefotaxim</v>
      </c>
      <c r="AB40" s="38" t="str">
        <f>B46</f>
        <v>Cefuroxim</v>
      </c>
      <c r="AC40" s="38" t="str">
        <f>B47</f>
        <v>Imipenem</v>
      </c>
      <c r="AD40" s="38" t="str">
        <f>B48</f>
        <v>Meropenem</v>
      </c>
      <c r="AE40" s="38" t="str">
        <f>B49</f>
        <v>Amikacin</v>
      </c>
      <c r="AF40" s="38" t="str">
        <f>B50</f>
        <v>Gentamicin</v>
      </c>
      <c r="AG40" s="38" t="str">
        <f>B51</f>
        <v>Fosfomycin</v>
      </c>
      <c r="AH40" s="38" t="str">
        <f>B52</f>
        <v>Cotrimoxazol</v>
      </c>
      <c r="AI40" s="38" t="str">
        <f>B53</f>
        <v>Ciprofloxacin</v>
      </c>
      <c r="AJ40" s="38" t="str">
        <f>B54</f>
        <v>Levofloxacin</v>
      </c>
      <c r="AK40" s="38" t="str">
        <f>B55</f>
        <v>Moxifloxacin</v>
      </c>
      <c r="AL40" s="38" t="str">
        <f>B56</f>
        <v>Doxycyclin</v>
      </c>
      <c r="AM40" s="38" t="str">
        <f>B57</f>
        <v>Rifampicin</v>
      </c>
      <c r="AN40" s="38" t="str">
        <f>B58</f>
        <v>Daptomycin</v>
      </c>
      <c r="AO40" s="38" t="str">
        <f>B59</f>
        <v>Roxythromycin</v>
      </c>
      <c r="AP40" s="38" t="str">
        <f>B60</f>
        <v>Clindamycin</v>
      </c>
      <c r="AQ40" s="38" t="str">
        <f>B61</f>
        <v>Linezolid</v>
      </c>
      <c r="AR40" s="38" t="str">
        <f>B62</f>
        <v>Vancomycin</v>
      </c>
      <c r="AS40" s="38" t="s">
        <v>31</v>
      </c>
      <c r="AT40" s="38" t="s">
        <v>22</v>
      </c>
      <c r="AW40" s="38" t="str">
        <f t="shared" ref="AW40" si="54">W40</f>
        <v>Penicillin G</v>
      </c>
      <c r="AX40" s="38" t="str">
        <f t="shared" ref="AX40" si="55">X40</f>
        <v>Oxacillin</v>
      </c>
      <c r="AY40" s="38" t="str">
        <f t="shared" ref="AY40" si="56">Y40</f>
        <v>Ampicillin/ Sulbactam</v>
      </c>
      <c r="AZ40" s="38" t="str">
        <f t="shared" ref="AZ40" si="57">Z40</f>
        <v>Piperacillin/ Tazobactam</v>
      </c>
      <c r="BA40" s="38" t="str">
        <f t="shared" ref="BA40" si="58">AA40</f>
        <v>Cefotaxim</v>
      </c>
      <c r="BB40" s="38" t="str">
        <f t="shared" ref="BB40" si="59">AB40</f>
        <v>Cefuroxim</v>
      </c>
      <c r="BC40" s="38" t="str">
        <f t="shared" ref="BC40" si="60">AC40</f>
        <v>Imipenem</v>
      </c>
      <c r="BD40" s="38" t="str">
        <f t="shared" ref="BD40" si="61">AD40</f>
        <v>Meropenem</v>
      </c>
      <c r="BE40" s="38" t="str">
        <f t="shared" ref="BE40" si="62">AE40</f>
        <v>Amikacin</v>
      </c>
      <c r="BF40" s="38" t="str">
        <f t="shared" ref="BF40" si="63">AF40</f>
        <v>Gentamicin</v>
      </c>
      <c r="BG40" s="38" t="str">
        <f t="shared" ref="BG40" si="64">AG40</f>
        <v>Fosfomycin</v>
      </c>
      <c r="BH40" s="38" t="str">
        <f t="shared" ref="BH40" si="65">AH40</f>
        <v>Cotrimoxazol</v>
      </c>
      <c r="BI40" s="38" t="str">
        <f t="shared" ref="BI40" si="66">AI40</f>
        <v>Ciprofloxacin</v>
      </c>
      <c r="BJ40" s="38" t="str">
        <f t="shared" ref="BJ40" si="67">AJ40</f>
        <v>Levofloxacin</v>
      </c>
      <c r="BK40" s="38" t="str">
        <f t="shared" ref="BK40" si="68">AK40</f>
        <v>Moxifloxacin</v>
      </c>
      <c r="BL40" s="38" t="str">
        <f t="shared" ref="BL40" si="69">AL40</f>
        <v>Doxycyclin</v>
      </c>
      <c r="BM40" s="38" t="str">
        <f t="shared" ref="BM40" si="70">AM40</f>
        <v>Rifampicin</v>
      </c>
      <c r="BN40" s="38" t="str">
        <f t="shared" ref="BN40" si="71">AN40</f>
        <v>Daptomycin</v>
      </c>
      <c r="BO40" s="38" t="str">
        <f t="shared" ref="BO40" si="72">AO40</f>
        <v>Roxythromycin</v>
      </c>
      <c r="BP40" s="38" t="str">
        <f t="shared" ref="BP40" si="73">AP40</f>
        <v>Clindamycin</v>
      </c>
      <c r="BQ40" s="38" t="str">
        <f t="shared" ref="BQ40" si="74">AQ40</f>
        <v>Linezolid</v>
      </c>
      <c r="BR40" s="38" t="str">
        <f t="shared" ref="BR40" si="75">AR40</f>
        <v>Vancomycin</v>
      </c>
      <c r="BS40" s="38" t="str">
        <f t="shared" ref="BS40" si="76">AS40</f>
        <v>Teicoplanin</v>
      </c>
      <c r="BT40" s="38" t="s">
        <v>22</v>
      </c>
      <c r="BW40" s="24" t="str">
        <f t="shared" ref="BW40" si="77">W40</f>
        <v>Penicillin G</v>
      </c>
      <c r="BX40" s="24" t="str">
        <f t="shared" ref="BX40" si="78">X40</f>
        <v>Oxacillin</v>
      </c>
      <c r="BY40" s="24" t="str">
        <f t="shared" ref="BY40" si="79">Y40</f>
        <v>Ampicillin/ Sulbactam</v>
      </c>
      <c r="BZ40" s="24" t="str">
        <f t="shared" ref="BZ40" si="80">Z40</f>
        <v>Piperacillin/ Tazobactam</v>
      </c>
      <c r="CA40" s="24" t="str">
        <f t="shared" ref="CA40" si="81">AA40</f>
        <v>Cefotaxim</v>
      </c>
      <c r="CB40" s="24" t="str">
        <f t="shared" ref="CB40" si="82">AB40</f>
        <v>Cefuroxim</v>
      </c>
      <c r="CC40" s="24" t="str">
        <f t="shared" ref="CC40" si="83">AC40</f>
        <v>Imipenem</v>
      </c>
      <c r="CD40" s="24" t="str">
        <f t="shared" ref="CD40" si="84">AD40</f>
        <v>Meropenem</v>
      </c>
      <c r="CE40" s="24" t="str">
        <f t="shared" ref="CE40" si="85">AE40</f>
        <v>Amikacin</v>
      </c>
      <c r="CF40" s="24" t="str">
        <f t="shared" ref="CF40" si="86">AF40</f>
        <v>Gentamicin</v>
      </c>
      <c r="CG40" s="24" t="str">
        <f t="shared" ref="CG40" si="87">AG40</f>
        <v>Fosfomycin</v>
      </c>
      <c r="CH40" s="24" t="str">
        <f t="shared" ref="CH40" si="88">AH40</f>
        <v>Cotrimoxazol</v>
      </c>
      <c r="CI40" s="24" t="str">
        <f t="shared" ref="CI40" si="89">AI40</f>
        <v>Ciprofloxacin</v>
      </c>
      <c r="CJ40" s="24" t="str">
        <f t="shared" ref="CJ40" si="90">AJ40</f>
        <v>Levofloxacin</v>
      </c>
      <c r="CK40" s="24" t="str">
        <f t="shared" ref="CK40" si="91">AK40</f>
        <v>Moxifloxacin</v>
      </c>
      <c r="CL40" s="24" t="str">
        <f t="shared" ref="CL40" si="92">AL40</f>
        <v>Doxycyclin</v>
      </c>
      <c r="CM40" s="24" t="str">
        <f t="shared" ref="CM40" si="93">AM40</f>
        <v>Rifampicin</v>
      </c>
      <c r="CN40" s="24" t="str">
        <f t="shared" ref="CN40" si="94">AN40</f>
        <v>Daptomycin</v>
      </c>
      <c r="CO40" s="24" t="str">
        <f t="shared" ref="CO40" si="95">AO40</f>
        <v>Roxythromycin</v>
      </c>
      <c r="CP40" s="24" t="str">
        <f t="shared" ref="CP40" si="96">AP40</f>
        <v>Clindamycin</v>
      </c>
      <c r="CQ40" s="24" t="str">
        <f t="shared" ref="CQ40" si="97">AQ40</f>
        <v>Linezolid</v>
      </c>
      <c r="CR40" s="24" t="str">
        <f t="shared" ref="CR40" si="98">AR40</f>
        <v>Vancomycin</v>
      </c>
      <c r="CS40" s="24" t="str">
        <f t="shared" ref="CS40" si="99">AS40</f>
        <v>Teicoplanin</v>
      </c>
      <c r="CT40" s="38" t="s">
        <v>22</v>
      </c>
      <c r="CU40" s="34"/>
      <c r="CV40" s="34"/>
      <c r="CW40" s="33"/>
      <c r="CX40" s="18" t="s">
        <v>62</v>
      </c>
      <c r="CY40" s="18" t="s">
        <v>63</v>
      </c>
      <c r="CZ40" s="18" t="s">
        <v>42</v>
      </c>
      <c r="DA40" s="18" t="s">
        <v>44</v>
      </c>
      <c r="DB40" s="18" t="s">
        <v>46</v>
      </c>
      <c r="DC40" s="18" t="s">
        <v>64</v>
      </c>
      <c r="DD40" s="18" t="s">
        <v>48</v>
      </c>
      <c r="DE40" s="18" t="s">
        <v>49</v>
      </c>
      <c r="DF40" s="18" t="s">
        <v>51</v>
      </c>
      <c r="DG40" s="18" t="s">
        <v>52</v>
      </c>
      <c r="DH40" s="18" t="s">
        <v>54</v>
      </c>
      <c r="DI40" s="18" t="s">
        <v>55</v>
      </c>
      <c r="DJ40" s="18" t="s">
        <v>56</v>
      </c>
      <c r="DK40" s="18" t="s">
        <v>57</v>
      </c>
      <c r="DL40" s="18" t="s">
        <v>58</v>
      </c>
      <c r="DM40" s="18" t="s">
        <v>59</v>
      </c>
      <c r="DN40" s="18" t="s">
        <v>65</v>
      </c>
      <c r="DO40" s="18" t="s">
        <v>66</v>
      </c>
      <c r="DP40" s="18" t="s">
        <v>67</v>
      </c>
      <c r="DQ40" s="18" t="s">
        <v>68</v>
      </c>
      <c r="DR40" s="18" t="s">
        <v>69</v>
      </c>
      <c r="DS40" s="18" t="s">
        <v>70</v>
      </c>
      <c r="DT40" s="18" t="s">
        <v>71</v>
      </c>
      <c r="DU40" s="18" t="s">
        <v>74</v>
      </c>
      <c r="DV40" s="9"/>
    </row>
    <row r="41" spans="1:126" s="38" customFormat="1" ht="18.75" x14ac:dyDescent="0.25">
      <c r="B41" s="38" t="s">
        <v>24</v>
      </c>
      <c r="C41" s="38">
        <v>0</v>
      </c>
      <c r="D41" s="38">
        <v>0</v>
      </c>
      <c r="E41" s="38">
        <v>0</v>
      </c>
      <c r="F41" s="38">
        <v>0</v>
      </c>
      <c r="G41" s="38">
        <v>0</v>
      </c>
      <c r="H41" s="38">
        <v>0</v>
      </c>
      <c r="I41" s="38">
        <v>0</v>
      </c>
      <c r="J41" s="38">
        <v>0</v>
      </c>
      <c r="K41" s="38">
        <v>1</v>
      </c>
      <c r="L41" s="38">
        <v>2</v>
      </c>
      <c r="M41" s="38">
        <v>0</v>
      </c>
      <c r="N41" s="38">
        <v>0</v>
      </c>
      <c r="O41" s="38">
        <v>0</v>
      </c>
      <c r="P41" s="38">
        <v>0</v>
      </c>
      <c r="Q41" s="38">
        <v>0</v>
      </c>
      <c r="R41" s="38">
        <v>0</v>
      </c>
      <c r="S41" s="22">
        <v>3</v>
      </c>
      <c r="V41" s="38">
        <v>1.5625E-2</v>
      </c>
      <c r="W41" s="6">
        <f>C41</f>
        <v>0</v>
      </c>
      <c r="X41" s="38">
        <f>C42</f>
        <v>0</v>
      </c>
      <c r="Y41" s="2">
        <f>C43</f>
        <v>0</v>
      </c>
      <c r="Z41" s="38">
        <f>C44</f>
        <v>0</v>
      </c>
      <c r="AA41" s="38">
        <f>C45</f>
        <v>0</v>
      </c>
      <c r="AB41" s="38">
        <f>C46</f>
        <v>0</v>
      </c>
      <c r="AC41" s="4">
        <f>C47</f>
        <v>0</v>
      </c>
      <c r="AD41" s="38">
        <f>C48</f>
        <v>0</v>
      </c>
      <c r="AE41" s="38">
        <f>C49</f>
        <v>0</v>
      </c>
      <c r="AF41" s="38">
        <f>C50</f>
        <v>0</v>
      </c>
      <c r="AG41" s="38">
        <f>C51</f>
        <v>0</v>
      </c>
      <c r="AH41" s="38">
        <f>C52</f>
        <v>0</v>
      </c>
      <c r="AI41" s="38">
        <f>C53</f>
        <v>0</v>
      </c>
      <c r="AJ41" s="38">
        <f>C54</f>
        <v>0</v>
      </c>
      <c r="AK41" s="38">
        <f>C55</f>
        <v>0</v>
      </c>
      <c r="AL41" s="38">
        <f>C56</f>
        <v>0</v>
      </c>
      <c r="AM41" s="38">
        <f>C57</f>
        <v>0</v>
      </c>
      <c r="AN41" s="38">
        <f>C58</f>
        <v>0</v>
      </c>
      <c r="AO41" s="38">
        <f>C59</f>
        <v>0</v>
      </c>
      <c r="AP41" s="38">
        <f>C60</f>
        <v>0</v>
      </c>
      <c r="AQ41" s="2">
        <f>C61</f>
        <v>0</v>
      </c>
      <c r="AR41" s="2">
        <f>C62</f>
        <v>0</v>
      </c>
      <c r="AS41" s="2">
        <f>C63</f>
        <v>0</v>
      </c>
      <c r="AT41" s="2">
        <f>C64</f>
        <v>0</v>
      </c>
      <c r="AU41" s="5"/>
      <c r="AV41" s="38">
        <v>1.5625E-2</v>
      </c>
      <c r="AW41" s="31">
        <f t="shared" ref="AW41" si="100">PRODUCT(W41*100*1/W57)</f>
        <v>0</v>
      </c>
      <c r="AX41" s="24">
        <f t="shared" ref="AX41" si="101">PRODUCT(X41*100*1/X57)</f>
        <v>0</v>
      </c>
      <c r="AY41" s="25">
        <f t="shared" ref="AY41" si="102">PRODUCT(Y41*100*1/Y57)</f>
        <v>0</v>
      </c>
      <c r="AZ41" s="24">
        <f t="shared" ref="AZ41" si="103">PRODUCT(Z41*100*1/Z57)</f>
        <v>0</v>
      </c>
      <c r="BA41" s="24">
        <f t="shared" ref="BA41" si="104">PRODUCT(AA41*100*1/AA57)</f>
        <v>0</v>
      </c>
      <c r="BB41" s="24">
        <f t="shared" ref="BB41" si="105">PRODUCT(AB41*100*1/AB57)</f>
        <v>0</v>
      </c>
      <c r="BC41" s="26">
        <f t="shared" ref="BC41" si="106">PRODUCT(AC41*100*1/AC57)</f>
        <v>0</v>
      </c>
      <c r="BD41" s="24">
        <f t="shared" ref="BD41" si="107">PRODUCT(AD41*100*1/AD57)</f>
        <v>0</v>
      </c>
      <c r="BE41" s="24">
        <f t="shared" ref="BE41" si="108">PRODUCT(AE41*100*1/AE57)</f>
        <v>0</v>
      </c>
      <c r="BF41" s="24">
        <f t="shared" ref="BF41" si="109">PRODUCT(AF41*100*1/AF57)</f>
        <v>0</v>
      </c>
      <c r="BG41" s="24">
        <f t="shared" ref="BG41" si="110">PRODUCT(AG41*100*1/AG57)</f>
        <v>0</v>
      </c>
      <c r="BH41" s="38">
        <f t="shared" ref="BH41" si="111">PRODUCT(AH41*100*1/AH57)</f>
        <v>0</v>
      </c>
      <c r="BI41" s="24">
        <f t="shared" ref="BI41" si="112">PRODUCT(AI41*100*1/AI57)</f>
        <v>0</v>
      </c>
      <c r="BJ41" s="24">
        <f t="shared" ref="BJ41" si="113">PRODUCT(AJ41*100*1/AJ57)</f>
        <v>0</v>
      </c>
      <c r="BK41" s="24">
        <f t="shared" ref="BK41" si="114">PRODUCT(AK41*100*1/AK57)</f>
        <v>0</v>
      </c>
      <c r="BL41" s="24">
        <f t="shared" ref="BL41" si="115">PRODUCT(AL41*100*1/AL57)</f>
        <v>0</v>
      </c>
      <c r="BM41" s="24">
        <f t="shared" ref="BM41" si="116">PRODUCT(AM41*100*1/AM57)</f>
        <v>0</v>
      </c>
      <c r="BN41" s="24">
        <f t="shared" ref="BN41" si="117">PRODUCT(AN41*100*1/AN57)</f>
        <v>0</v>
      </c>
      <c r="BO41" s="24">
        <f t="shared" ref="BO41" si="118">PRODUCT(AO41*100*1/AO57)</f>
        <v>0</v>
      </c>
      <c r="BP41" s="24">
        <f t="shared" ref="BP41" si="119">PRODUCT(AP41*100*1/AP57)</f>
        <v>0</v>
      </c>
      <c r="BQ41" s="25">
        <f t="shared" ref="BQ41" si="120">PRODUCT(AQ41*100*1/AQ57)</f>
        <v>0</v>
      </c>
      <c r="BR41" s="25">
        <f t="shared" ref="BR41" si="121">PRODUCT(AR41*100*1/AR57)</f>
        <v>0</v>
      </c>
      <c r="BS41" s="25">
        <f t="shared" ref="BS41" si="122">PRODUCT(AS41*100*1/AS57)</f>
        <v>0</v>
      </c>
      <c r="BT41" s="25">
        <f t="shared" ref="BT41" si="123">PRODUCT(AT41*100*1/AT57)</f>
        <v>0</v>
      </c>
      <c r="BV41" s="38">
        <v>1.5625E-2</v>
      </c>
      <c r="BW41" s="31">
        <f t="shared" ref="BW41" si="124">AW41</f>
        <v>0</v>
      </c>
      <c r="BX41" s="24">
        <f t="shared" ref="BX41" si="125">AX41</f>
        <v>0</v>
      </c>
      <c r="BY41" s="25">
        <f t="shared" ref="BY41" si="126">AY41</f>
        <v>0</v>
      </c>
      <c r="BZ41" s="24">
        <f t="shared" ref="BZ41" si="127">AZ41</f>
        <v>0</v>
      </c>
      <c r="CA41" s="24">
        <f t="shared" ref="CA41" si="128">BA41</f>
        <v>0</v>
      </c>
      <c r="CB41" s="24">
        <f t="shared" ref="CB41" si="129">BB41</f>
        <v>0</v>
      </c>
      <c r="CC41" s="26">
        <f t="shared" ref="CC41" si="130">BC41</f>
        <v>0</v>
      </c>
      <c r="CD41" s="24">
        <f t="shared" ref="CD41" si="131">BD41</f>
        <v>0</v>
      </c>
      <c r="CE41" s="24">
        <f t="shared" ref="CE41" si="132">BE41</f>
        <v>0</v>
      </c>
      <c r="CF41" s="24">
        <f t="shared" ref="CF41" si="133">BF41</f>
        <v>0</v>
      </c>
      <c r="CG41" s="24">
        <f t="shared" ref="CG41" si="134">BG41</f>
        <v>0</v>
      </c>
      <c r="CH41" s="38">
        <f t="shared" ref="CH41" si="135">BH41</f>
        <v>0</v>
      </c>
      <c r="CI41" s="24">
        <f t="shared" ref="CI41" si="136">BI41</f>
        <v>0</v>
      </c>
      <c r="CJ41" s="24">
        <f t="shared" ref="CJ41" si="137">BJ41</f>
        <v>0</v>
      </c>
      <c r="CK41" s="24">
        <f t="shared" ref="CK41" si="138">BK41</f>
        <v>0</v>
      </c>
      <c r="CL41" s="24">
        <f t="shared" ref="CL41" si="139">BL41</f>
        <v>0</v>
      </c>
      <c r="CM41" s="24">
        <f t="shared" ref="CM41" si="140">BM41</f>
        <v>0</v>
      </c>
      <c r="CN41" s="24">
        <f t="shared" ref="CN41" si="141">BN41</f>
        <v>0</v>
      </c>
      <c r="CO41" s="24">
        <f t="shared" ref="CO41" si="142">BO41</f>
        <v>0</v>
      </c>
      <c r="CP41" s="24">
        <f t="shared" ref="CP41" si="143">BP41</f>
        <v>0</v>
      </c>
      <c r="CQ41" s="25">
        <f t="shared" ref="CQ41" si="144">BQ41</f>
        <v>0</v>
      </c>
      <c r="CR41" s="25">
        <f t="shared" ref="CR41" si="145">BR41</f>
        <v>0</v>
      </c>
      <c r="CS41" s="25">
        <f t="shared" ref="CS41" si="146">BS41</f>
        <v>0</v>
      </c>
      <c r="CT41" s="25">
        <f t="shared" ref="CT41" si="147">BT41</f>
        <v>0</v>
      </c>
      <c r="CU41" s="29"/>
      <c r="CV41" s="29"/>
      <c r="CW41" s="19" t="s">
        <v>38</v>
      </c>
      <c r="CX41" s="20">
        <f t="shared" ref="CX41" si="148">W57</f>
        <v>3</v>
      </c>
      <c r="CY41" s="20">
        <f t="shared" ref="CY41" si="149">X57</f>
        <v>3</v>
      </c>
      <c r="CZ41" s="20">
        <f t="shared" ref="CZ41" si="150">Y57</f>
        <v>3</v>
      </c>
      <c r="DA41" s="20">
        <f t="shared" ref="DA41" si="151">Z57</f>
        <v>3</v>
      </c>
      <c r="DB41" s="20">
        <f t="shared" ref="DB41" si="152">AA57</f>
        <v>3</v>
      </c>
      <c r="DC41" s="20">
        <f t="shared" ref="DC41" si="153">AB57</f>
        <v>3</v>
      </c>
      <c r="DD41" s="20">
        <f t="shared" ref="DD41" si="154">AC57</f>
        <v>3</v>
      </c>
      <c r="DE41" s="21">
        <f t="shared" ref="DE41" si="155">AD57</f>
        <v>3</v>
      </c>
      <c r="DF41" s="21">
        <f t="shared" ref="DF41" si="156">AE57</f>
        <v>3</v>
      </c>
      <c r="DG41" s="21">
        <f t="shared" ref="DG41" si="157">AF57</f>
        <v>3</v>
      </c>
      <c r="DH41" s="21">
        <f t="shared" ref="DH41" si="158">AG57</f>
        <v>3</v>
      </c>
      <c r="DI41" s="21">
        <f t="shared" ref="DI41" si="159">AH57</f>
        <v>3</v>
      </c>
      <c r="DJ41" s="21">
        <f t="shared" ref="DJ41" si="160">AI57</f>
        <v>3</v>
      </c>
      <c r="DK41" s="21">
        <f t="shared" ref="DK41" si="161">AJ57</f>
        <v>3</v>
      </c>
      <c r="DL41" s="21">
        <f t="shared" ref="DL41" si="162">AK57</f>
        <v>3</v>
      </c>
      <c r="DM41" s="21">
        <f t="shared" ref="DM41" si="163">AL57</f>
        <v>3</v>
      </c>
      <c r="DN41" s="21">
        <f t="shared" ref="DN41" si="164">AM57</f>
        <v>3</v>
      </c>
      <c r="DO41" s="21">
        <f t="shared" ref="DO41" si="165">AN57</f>
        <v>3</v>
      </c>
      <c r="DP41" s="21">
        <f t="shared" ref="DP41" si="166">AO57</f>
        <v>3</v>
      </c>
      <c r="DQ41" s="21">
        <f t="shared" ref="DQ41" si="167">AP57</f>
        <v>3</v>
      </c>
      <c r="DR41" s="21">
        <f t="shared" ref="DR41" si="168">AQ57</f>
        <v>3</v>
      </c>
      <c r="DS41" s="21">
        <f t="shared" ref="DS41" si="169">AR57</f>
        <v>3</v>
      </c>
      <c r="DT41" s="21">
        <f t="shared" ref="DT41" si="170">AS57</f>
        <v>3</v>
      </c>
      <c r="DU41" s="21">
        <f t="shared" ref="DU41" si="171">AT57</f>
        <v>3</v>
      </c>
    </row>
    <row r="42" spans="1:126" s="38" customFormat="1" ht="18.75" x14ac:dyDescent="0.25">
      <c r="B42" s="38" t="s">
        <v>25</v>
      </c>
      <c r="C42" s="38">
        <v>0</v>
      </c>
      <c r="D42" s="38">
        <v>0</v>
      </c>
      <c r="E42" s="38">
        <v>0</v>
      </c>
      <c r="F42" s="38">
        <v>0</v>
      </c>
      <c r="G42" s="38">
        <v>0</v>
      </c>
      <c r="H42" s="38">
        <v>0</v>
      </c>
      <c r="I42" s="38">
        <v>0</v>
      </c>
      <c r="J42" s="38">
        <v>0</v>
      </c>
      <c r="K42" s="38">
        <v>0</v>
      </c>
      <c r="L42" s="38">
        <v>0</v>
      </c>
      <c r="M42" s="38">
        <v>3</v>
      </c>
      <c r="N42" s="38">
        <v>0</v>
      </c>
      <c r="O42" s="38">
        <v>0</v>
      </c>
      <c r="P42" s="38">
        <v>0</v>
      </c>
      <c r="Q42" s="38">
        <v>0</v>
      </c>
      <c r="R42" s="38">
        <v>0</v>
      </c>
      <c r="S42" s="38">
        <v>3</v>
      </c>
      <c r="V42" s="38">
        <v>3.125E-2</v>
      </c>
      <c r="W42" s="6">
        <f>D41</f>
        <v>0</v>
      </c>
      <c r="X42" s="38">
        <f>D42</f>
        <v>0</v>
      </c>
      <c r="Y42" s="2">
        <f>D43</f>
        <v>0</v>
      </c>
      <c r="Z42" s="38">
        <f>D44</f>
        <v>0</v>
      </c>
      <c r="AA42" s="38">
        <f>D45</f>
        <v>0</v>
      </c>
      <c r="AB42" s="38">
        <f>D46</f>
        <v>0</v>
      </c>
      <c r="AC42" s="4">
        <f>D47</f>
        <v>0</v>
      </c>
      <c r="AD42" s="38">
        <f>D48</f>
        <v>0</v>
      </c>
      <c r="AE42" s="38">
        <f>D49</f>
        <v>0</v>
      </c>
      <c r="AF42" s="38">
        <f>D50</f>
        <v>0</v>
      </c>
      <c r="AG42" s="38">
        <f>D51</f>
        <v>0</v>
      </c>
      <c r="AH42" s="38">
        <f>D52</f>
        <v>0</v>
      </c>
      <c r="AI42" s="38">
        <f>D53</f>
        <v>0</v>
      </c>
      <c r="AJ42" s="38">
        <f>D54</f>
        <v>0</v>
      </c>
      <c r="AK42" s="38">
        <f>D55</f>
        <v>0</v>
      </c>
      <c r="AL42" s="38">
        <f>D56</f>
        <v>0</v>
      </c>
      <c r="AM42" s="38">
        <f>D57</f>
        <v>1</v>
      </c>
      <c r="AN42" s="38">
        <f>D58</f>
        <v>0</v>
      </c>
      <c r="AO42" s="38">
        <f>D59</f>
        <v>0</v>
      </c>
      <c r="AP42" s="38">
        <f>D60</f>
        <v>1</v>
      </c>
      <c r="AQ42" s="2">
        <f>D61</f>
        <v>0</v>
      </c>
      <c r="AR42" s="2">
        <f>D62</f>
        <v>0</v>
      </c>
      <c r="AS42" s="2">
        <f>D63</f>
        <v>0</v>
      </c>
      <c r="AT42" s="2">
        <f>D64</f>
        <v>3</v>
      </c>
      <c r="AU42" s="5"/>
      <c r="AV42" s="38">
        <v>3.125E-2</v>
      </c>
      <c r="AW42" s="31">
        <f t="shared" ref="AW42" si="172">PRODUCT(W42*100*1/W57)</f>
        <v>0</v>
      </c>
      <c r="AX42" s="24">
        <f t="shared" ref="AX42" si="173">PRODUCT(X42*100*1/X57)</f>
        <v>0</v>
      </c>
      <c r="AY42" s="25">
        <f t="shared" ref="AY42" si="174">PRODUCT(Y42*100*1/Y57)</f>
        <v>0</v>
      </c>
      <c r="AZ42" s="24">
        <f t="shared" ref="AZ42" si="175">PRODUCT(Z42*100*1/Z57)</f>
        <v>0</v>
      </c>
      <c r="BA42" s="24">
        <f t="shared" ref="BA42" si="176">PRODUCT(AA42*100*1/AA57)</f>
        <v>0</v>
      </c>
      <c r="BB42" s="24">
        <f t="shared" ref="BB42" si="177">PRODUCT(AB42*100*1/AB57)</f>
        <v>0</v>
      </c>
      <c r="BC42" s="26">
        <f t="shared" ref="BC42" si="178">PRODUCT(AC42*100*1/AC57)</f>
        <v>0</v>
      </c>
      <c r="BD42" s="24">
        <f t="shared" ref="BD42" si="179">PRODUCT(AD42*100*1/AD57)</f>
        <v>0</v>
      </c>
      <c r="BE42" s="24">
        <f t="shared" ref="BE42" si="180">PRODUCT(AE42*100*1/AE57)</f>
        <v>0</v>
      </c>
      <c r="BF42" s="24">
        <f t="shared" ref="BF42" si="181">PRODUCT(AF42*100*1/AF57)</f>
        <v>0</v>
      </c>
      <c r="BG42" s="24">
        <f t="shared" ref="BG42" si="182">PRODUCT(AG42*100*1/AG57)</f>
        <v>0</v>
      </c>
      <c r="BH42" s="38">
        <f t="shared" ref="BH42" si="183">PRODUCT(AH42*100*1/AH57)</f>
        <v>0</v>
      </c>
      <c r="BI42" s="24">
        <f t="shared" ref="BI42" si="184">PRODUCT(AI42*100*1/AI57)</f>
        <v>0</v>
      </c>
      <c r="BJ42" s="24">
        <f t="shared" ref="BJ42" si="185">PRODUCT(AJ42*100*1/AJ57)</f>
        <v>0</v>
      </c>
      <c r="BK42" s="24">
        <f t="shared" ref="BK42" si="186">PRODUCT(AK42*100*1/AK57)</f>
        <v>0</v>
      </c>
      <c r="BL42" s="24">
        <f t="shared" ref="BL42" si="187">PRODUCT(AL42*100*1/AL57)</f>
        <v>0</v>
      </c>
      <c r="BM42" s="24">
        <f t="shared" ref="BM42" si="188">PRODUCT(AM42*100*1/AM57)</f>
        <v>33.333333333333336</v>
      </c>
      <c r="BN42" s="24">
        <f t="shared" ref="BN42" si="189">PRODUCT(AN42*100*1/AN57)</f>
        <v>0</v>
      </c>
      <c r="BO42" s="24">
        <f t="shared" ref="BO42" si="190">PRODUCT(AO42*100*1/AO57)</f>
        <v>0</v>
      </c>
      <c r="BP42" s="24">
        <f t="shared" ref="BP42" si="191">PRODUCT(AP42*100*1/AP57)</f>
        <v>33.333333333333336</v>
      </c>
      <c r="BQ42" s="25">
        <f t="shared" ref="BQ42" si="192">PRODUCT(AQ42*100*1/AQ57)</f>
        <v>0</v>
      </c>
      <c r="BR42" s="25">
        <f t="shared" ref="BR42" si="193">PRODUCT(AR42*100*1/AR57)</f>
        <v>0</v>
      </c>
      <c r="BS42" s="25">
        <f t="shared" ref="BS42" si="194">PRODUCT(AS42*100*1/AS57)</f>
        <v>0</v>
      </c>
      <c r="BT42" s="25">
        <f t="shared" ref="BT42" si="195">PRODUCT(AT42*100*1/AT57)</f>
        <v>100</v>
      </c>
      <c r="BV42" s="38">
        <v>3.125E-2</v>
      </c>
      <c r="BW42" s="31">
        <f t="shared" ref="BW42" si="196">AW41+AW42</f>
        <v>0</v>
      </c>
      <c r="BX42" s="24">
        <f t="shared" ref="BX42" si="197">AX41+AX42</f>
        <v>0</v>
      </c>
      <c r="BY42" s="25">
        <f t="shared" ref="BY42" si="198">AY41+AY42</f>
        <v>0</v>
      </c>
      <c r="BZ42" s="24">
        <f t="shared" ref="BZ42" si="199">AZ41+AZ42</f>
        <v>0</v>
      </c>
      <c r="CA42" s="24">
        <f t="shared" ref="CA42" si="200">BA41+BA42</f>
        <v>0</v>
      </c>
      <c r="CB42" s="24">
        <f t="shared" ref="CB42" si="201">BB41+BB42</f>
        <v>0</v>
      </c>
      <c r="CC42" s="26">
        <f t="shared" ref="CC42" si="202">BC41+BC42</f>
        <v>0</v>
      </c>
      <c r="CD42" s="24">
        <f t="shared" ref="CD42" si="203">BD41+BD42</f>
        <v>0</v>
      </c>
      <c r="CE42" s="24">
        <f t="shared" ref="CE42" si="204">BE41+BE42</f>
        <v>0</v>
      </c>
      <c r="CF42" s="24">
        <f t="shared" ref="CF42" si="205">BF41+BF42</f>
        <v>0</v>
      </c>
      <c r="CG42" s="24">
        <f t="shared" ref="CG42" si="206">BG41+BG42</f>
        <v>0</v>
      </c>
      <c r="CH42" s="38">
        <f t="shared" ref="CH42" si="207">BH41+BH42</f>
        <v>0</v>
      </c>
      <c r="CI42" s="24">
        <f t="shared" ref="CI42" si="208">BI41+BI42</f>
        <v>0</v>
      </c>
      <c r="CJ42" s="24">
        <f t="shared" ref="CJ42" si="209">BJ41+BJ42</f>
        <v>0</v>
      </c>
      <c r="CK42" s="24">
        <f t="shared" ref="CK42" si="210">BK41+BK42</f>
        <v>0</v>
      </c>
      <c r="CL42" s="24">
        <f t="shared" ref="CL42" si="211">BL41+BL42</f>
        <v>0</v>
      </c>
      <c r="CM42" s="24">
        <f t="shared" ref="CM42" si="212">BM41+BM42</f>
        <v>33.333333333333336</v>
      </c>
      <c r="CN42" s="24">
        <f t="shared" ref="CN42" si="213">BN41+BN42</f>
        <v>0</v>
      </c>
      <c r="CO42" s="24">
        <f t="shared" ref="CO42" si="214">BO41+BO42</f>
        <v>0</v>
      </c>
      <c r="CP42" s="24">
        <f t="shared" ref="CP42" si="215">BP41+BP42</f>
        <v>33.333333333333336</v>
      </c>
      <c r="CQ42" s="25">
        <f t="shared" ref="CQ42" si="216">BQ41+BQ42</f>
        <v>0</v>
      </c>
      <c r="CR42" s="25">
        <f t="shared" ref="CR42" si="217">BR41+BR42</f>
        <v>0</v>
      </c>
      <c r="CS42" s="25">
        <f t="shared" ref="CS42" si="218">BS41+BS42</f>
        <v>0</v>
      </c>
      <c r="CT42" s="25">
        <f t="shared" ref="CT42" si="219">BT41+BT42</f>
        <v>100</v>
      </c>
      <c r="CU42" s="29"/>
      <c r="CV42" s="29"/>
      <c r="CW42" s="19" t="s">
        <v>39</v>
      </c>
      <c r="CX42" s="17"/>
      <c r="CY42" s="17"/>
      <c r="CZ42" s="17">
        <f>BY49</f>
        <v>33.333333333333336</v>
      </c>
      <c r="DA42" s="17"/>
      <c r="DB42" s="17"/>
      <c r="DC42" s="17"/>
      <c r="DD42" s="17"/>
      <c r="DE42" s="16"/>
      <c r="DF42" s="16"/>
      <c r="DG42" s="16"/>
      <c r="DH42" s="16"/>
      <c r="DI42" s="16"/>
      <c r="DJ42" s="12"/>
      <c r="DK42" s="16"/>
      <c r="DL42" s="16"/>
      <c r="DM42" s="16"/>
      <c r="DN42" s="16"/>
      <c r="DO42" s="16"/>
      <c r="DP42" s="16"/>
      <c r="DQ42" s="16"/>
      <c r="DR42" s="16">
        <f>CQ49</f>
        <v>100</v>
      </c>
      <c r="DS42" s="16">
        <f>CR49</f>
        <v>66.666666666666671</v>
      </c>
      <c r="DT42" s="16">
        <f>CS48</f>
        <v>66.666666666666671</v>
      </c>
      <c r="DU42" s="16">
        <f>CT45</f>
        <v>100</v>
      </c>
    </row>
    <row r="43" spans="1:126" s="38" customFormat="1" ht="18.75" x14ac:dyDescent="0.25">
      <c r="B43" s="38" t="s">
        <v>3</v>
      </c>
      <c r="C43" s="2">
        <v>0</v>
      </c>
      <c r="D43" s="2">
        <v>0</v>
      </c>
      <c r="E43" s="2">
        <v>0</v>
      </c>
      <c r="F43" s="2">
        <v>0</v>
      </c>
      <c r="G43" s="2">
        <v>0</v>
      </c>
      <c r="H43" s="2">
        <v>0</v>
      </c>
      <c r="I43" s="2">
        <v>0</v>
      </c>
      <c r="J43" s="2">
        <v>1</v>
      </c>
      <c r="K43" s="2">
        <v>0</v>
      </c>
      <c r="L43" s="4">
        <v>0</v>
      </c>
      <c r="M43" s="3">
        <v>1</v>
      </c>
      <c r="N43" s="3">
        <v>0</v>
      </c>
      <c r="O43" s="3">
        <v>1</v>
      </c>
      <c r="P43" s="3">
        <v>0</v>
      </c>
      <c r="Q43" s="3">
        <v>0</v>
      </c>
      <c r="R43" s="3">
        <v>0</v>
      </c>
      <c r="S43" s="38">
        <v>3</v>
      </c>
      <c r="V43" s="38">
        <v>6.25E-2</v>
      </c>
      <c r="W43" s="6">
        <f>E41</f>
        <v>0</v>
      </c>
      <c r="X43" s="38">
        <f>E42</f>
        <v>0</v>
      </c>
      <c r="Y43" s="2">
        <f>E43</f>
        <v>0</v>
      </c>
      <c r="Z43" s="38">
        <f>E44</f>
        <v>0</v>
      </c>
      <c r="AA43" s="38">
        <f>E45</f>
        <v>0</v>
      </c>
      <c r="AB43" s="38">
        <f>E46</f>
        <v>0</v>
      </c>
      <c r="AC43" s="4">
        <f>E47</f>
        <v>0</v>
      </c>
      <c r="AD43" s="38">
        <f>E48</f>
        <v>0</v>
      </c>
      <c r="AE43" s="38">
        <f>E49</f>
        <v>0</v>
      </c>
      <c r="AF43" s="38">
        <f>E50</f>
        <v>0</v>
      </c>
      <c r="AG43" s="38">
        <f>E51</f>
        <v>0</v>
      </c>
      <c r="AH43" s="38">
        <f>E52</f>
        <v>2</v>
      </c>
      <c r="AI43" s="38">
        <f>E53</f>
        <v>0</v>
      </c>
      <c r="AJ43" s="38">
        <f>E54</f>
        <v>0</v>
      </c>
      <c r="AK43" s="38">
        <f>E55</f>
        <v>0</v>
      </c>
      <c r="AL43" s="38">
        <f>E56</f>
        <v>3</v>
      </c>
      <c r="AM43" s="38">
        <f>E57</f>
        <v>0</v>
      </c>
      <c r="AN43" s="38">
        <f>E58</f>
        <v>0</v>
      </c>
      <c r="AO43" s="38">
        <f>E59</f>
        <v>0</v>
      </c>
      <c r="AP43" s="38">
        <f>E60</f>
        <v>0</v>
      </c>
      <c r="AQ43" s="2">
        <f>E61</f>
        <v>0</v>
      </c>
      <c r="AR43" s="2">
        <f>E62</f>
        <v>0</v>
      </c>
      <c r="AS43" s="2">
        <f>E63</f>
        <v>0</v>
      </c>
      <c r="AT43" s="2">
        <f>E64</f>
        <v>0</v>
      </c>
      <c r="AU43" s="5"/>
      <c r="AV43" s="38">
        <v>6.25E-2</v>
      </c>
      <c r="AW43" s="31">
        <f t="shared" ref="AW43" si="220">PRODUCT(W43*100*1/W57)</f>
        <v>0</v>
      </c>
      <c r="AX43" s="24">
        <f t="shared" ref="AX43" si="221">PRODUCT(X43*100*1/X57)</f>
        <v>0</v>
      </c>
      <c r="AY43" s="25">
        <f t="shared" ref="AY43" si="222">PRODUCT(Y43*100*1/Y57)</f>
        <v>0</v>
      </c>
      <c r="AZ43" s="24">
        <f t="shared" ref="AZ43" si="223">PRODUCT(Z43*100*1/Z57)</f>
        <v>0</v>
      </c>
      <c r="BA43" s="24">
        <f t="shared" ref="BA43" si="224">PRODUCT(AA43*100*1/AA57)</f>
        <v>0</v>
      </c>
      <c r="BB43" s="24">
        <f t="shared" ref="BB43" si="225">PRODUCT(AB43*100*1/AB57)</f>
        <v>0</v>
      </c>
      <c r="BC43" s="26">
        <f t="shared" ref="BC43" si="226">PRODUCT(AC43*100*1/AC57)</f>
        <v>0</v>
      </c>
      <c r="BD43" s="24">
        <f t="shared" ref="BD43" si="227">PRODUCT(AD43*100*1/AD57)</f>
        <v>0</v>
      </c>
      <c r="BE43" s="24">
        <f t="shared" ref="BE43" si="228">PRODUCT(AE43*100*1/AE57)</f>
        <v>0</v>
      </c>
      <c r="BF43" s="24">
        <f t="shared" ref="BF43" si="229">PRODUCT(AF43*100*1/AF57)</f>
        <v>0</v>
      </c>
      <c r="BG43" s="24">
        <f t="shared" ref="BG43" si="230">PRODUCT(AG43*100*1/AG57)</f>
        <v>0</v>
      </c>
      <c r="BH43" s="38">
        <f t="shared" ref="BH43" si="231">PRODUCT(AH43*100*1/AH57)</f>
        <v>66.666666666666671</v>
      </c>
      <c r="BI43" s="24">
        <f t="shared" ref="BI43" si="232">PRODUCT(AI43*100*1/AI57)</f>
        <v>0</v>
      </c>
      <c r="BJ43" s="24">
        <f t="shared" ref="BJ43" si="233">PRODUCT(AJ43*100*1/AJ57)</f>
        <v>0</v>
      </c>
      <c r="BK43" s="24">
        <f t="shared" ref="BK43" si="234">PRODUCT(AK43*100*1/AK57)</f>
        <v>0</v>
      </c>
      <c r="BL43" s="24">
        <f t="shared" ref="BL43" si="235">PRODUCT(AL43*100*1/AL57)</f>
        <v>100</v>
      </c>
      <c r="BM43" s="24">
        <f t="shared" ref="BM43" si="236">PRODUCT(AM43*100*1/AM57)</f>
        <v>0</v>
      </c>
      <c r="BN43" s="24">
        <f t="shared" ref="BN43" si="237">PRODUCT(AN43*100*1/AN57)</f>
        <v>0</v>
      </c>
      <c r="BO43" s="24">
        <f t="shared" ref="BO43" si="238">PRODUCT(AO43*100*1/AO57)</f>
        <v>0</v>
      </c>
      <c r="BP43" s="24">
        <f t="shared" ref="BP43" si="239">PRODUCT(AP43*100*1/AP57)</f>
        <v>0</v>
      </c>
      <c r="BQ43" s="25">
        <f t="shared" ref="BQ43" si="240">PRODUCT(AQ43*100*1/AQ57)</f>
        <v>0</v>
      </c>
      <c r="BR43" s="25">
        <f t="shared" ref="BR43" si="241">PRODUCT(AR43*100*1/AR57)</f>
        <v>0</v>
      </c>
      <c r="BS43" s="25">
        <f t="shared" ref="BS43" si="242">PRODUCT(AS43*100*1/AS57)</f>
        <v>0</v>
      </c>
      <c r="BT43" s="25">
        <f t="shared" ref="BT43" si="243">PRODUCT(AT43*100*1/AT57)</f>
        <v>0</v>
      </c>
      <c r="BV43" s="38">
        <v>6.25E-2</v>
      </c>
      <c r="BW43" s="31">
        <f t="shared" ref="BW43" si="244">AW41+AW42+AW43</f>
        <v>0</v>
      </c>
      <c r="BX43" s="24">
        <f t="shared" ref="BX43" si="245">AX41+AX42+AX43</f>
        <v>0</v>
      </c>
      <c r="BY43" s="25">
        <f t="shared" ref="BY43" si="246">AY41+AY42+AY43</f>
        <v>0</v>
      </c>
      <c r="BZ43" s="24">
        <f t="shared" ref="BZ43" si="247">AZ41+AZ42+AZ43</f>
        <v>0</v>
      </c>
      <c r="CA43" s="24">
        <f t="shared" ref="CA43" si="248">BA41+BA42+BA43</f>
        <v>0</v>
      </c>
      <c r="CB43" s="24">
        <f t="shared" ref="CB43" si="249">BB41+BB42+BB43</f>
        <v>0</v>
      </c>
      <c r="CC43" s="26">
        <f t="shared" ref="CC43" si="250">BC41+BC42+BC43</f>
        <v>0</v>
      </c>
      <c r="CD43" s="24">
        <f t="shared" ref="CD43" si="251">BD41+BD42+BD43</f>
        <v>0</v>
      </c>
      <c r="CE43" s="24">
        <f t="shared" ref="CE43" si="252">BE41+BE42+BE43</f>
        <v>0</v>
      </c>
      <c r="CF43" s="24">
        <f t="shared" ref="CF43" si="253">BF41+BF42+BF43</f>
        <v>0</v>
      </c>
      <c r="CG43" s="24">
        <f t="shared" ref="CG43" si="254">BG41+BG42+BG43</f>
        <v>0</v>
      </c>
      <c r="CH43" s="38">
        <f t="shared" ref="CH43" si="255">BH41+BH42+BH43</f>
        <v>66.666666666666671</v>
      </c>
      <c r="CI43" s="24">
        <f t="shared" ref="CI43" si="256">BI41+BI42+BI43</f>
        <v>0</v>
      </c>
      <c r="CJ43" s="24">
        <f t="shared" ref="CJ43" si="257">BJ41+BJ42+BJ43</f>
        <v>0</v>
      </c>
      <c r="CK43" s="24">
        <f t="shared" ref="CK43" si="258">BK41+BK42+BK43</f>
        <v>0</v>
      </c>
      <c r="CL43" s="24">
        <f t="shared" ref="CL43" si="259">BL41+BL42+BL43</f>
        <v>100</v>
      </c>
      <c r="CM43" s="24">
        <f t="shared" ref="CM43" si="260">BM41+BM42+BM43</f>
        <v>33.333333333333336</v>
      </c>
      <c r="CN43" s="24">
        <f t="shared" ref="CN43:CN44" si="261">BN41+BN42+BN43</f>
        <v>0</v>
      </c>
      <c r="CO43" s="24">
        <f t="shared" ref="CO43" si="262">BO41+BO42+BO43</f>
        <v>0</v>
      </c>
      <c r="CP43" s="24">
        <f t="shared" ref="CP43" si="263">BP41+BP42+BP43</f>
        <v>33.333333333333336</v>
      </c>
      <c r="CQ43" s="25">
        <f t="shared" ref="CQ43" si="264">BQ41+BQ42+BQ43</f>
        <v>0</v>
      </c>
      <c r="CR43" s="25">
        <f t="shared" ref="CR43" si="265">BR41+BR42+BR43</f>
        <v>0</v>
      </c>
      <c r="CS43" s="25">
        <f t="shared" ref="CS43" si="266">BS41+BS42+BS43</f>
        <v>0</v>
      </c>
      <c r="CT43" s="25">
        <f t="shared" ref="CT43" si="267">BT41+BT42+BT43</f>
        <v>100</v>
      </c>
      <c r="CU43" s="29"/>
      <c r="CV43" s="29"/>
      <c r="CW43" s="19" t="s">
        <v>40</v>
      </c>
      <c r="CX43" s="17"/>
      <c r="CY43" s="17"/>
      <c r="CZ43" s="17">
        <f>BY50-BY49</f>
        <v>0</v>
      </c>
      <c r="DA43" s="17"/>
      <c r="DB43" s="17"/>
      <c r="DC43" s="17"/>
      <c r="DD43" s="17">
        <f>CC49</f>
        <v>33.333333333333336</v>
      </c>
      <c r="DE43" s="16"/>
      <c r="DF43" s="16"/>
      <c r="DG43" s="16"/>
      <c r="DH43" s="16"/>
      <c r="DI43" s="16"/>
      <c r="DJ43" s="16"/>
      <c r="DK43" s="16"/>
      <c r="DL43" s="16"/>
      <c r="DM43" s="16"/>
      <c r="DN43" s="16"/>
      <c r="DO43" s="16"/>
      <c r="DP43" s="16"/>
      <c r="DQ43" s="16"/>
      <c r="DR43" s="16"/>
      <c r="DS43" s="16"/>
      <c r="DT43" s="16"/>
      <c r="DU43" s="16"/>
    </row>
    <row r="44" spans="1:126" s="38" customFormat="1" ht="18.75" x14ac:dyDescent="0.25">
      <c r="B44" s="38" t="s">
        <v>5</v>
      </c>
      <c r="C44" s="38">
        <v>0</v>
      </c>
      <c r="D44" s="38">
        <v>0</v>
      </c>
      <c r="E44" s="38">
        <v>0</v>
      </c>
      <c r="F44" s="38">
        <v>0</v>
      </c>
      <c r="G44" s="38">
        <v>0</v>
      </c>
      <c r="H44" s="38">
        <v>0</v>
      </c>
      <c r="I44" s="38">
        <v>0</v>
      </c>
      <c r="J44" s="38">
        <v>0</v>
      </c>
      <c r="K44" s="38">
        <v>0</v>
      </c>
      <c r="L44" s="38">
        <v>0</v>
      </c>
      <c r="M44" s="38">
        <v>1</v>
      </c>
      <c r="N44" s="38">
        <v>0</v>
      </c>
      <c r="O44" s="38">
        <v>1</v>
      </c>
      <c r="P44" s="38">
        <v>1</v>
      </c>
      <c r="Q44" s="38">
        <v>0</v>
      </c>
      <c r="R44" s="38">
        <v>0</v>
      </c>
      <c r="S44" s="38">
        <v>3</v>
      </c>
      <c r="V44" s="38">
        <v>0.125</v>
      </c>
      <c r="W44" s="6">
        <f>F41</f>
        <v>0</v>
      </c>
      <c r="X44" s="38">
        <f>F42</f>
        <v>0</v>
      </c>
      <c r="Y44" s="2">
        <f>F43</f>
        <v>0</v>
      </c>
      <c r="Z44" s="38">
        <f>F44</f>
        <v>0</v>
      </c>
      <c r="AA44" s="38">
        <f>F45</f>
        <v>0</v>
      </c>
      <c r="AB44" s="38">
        <f>F46</f>
        <v>0</v>
      </c>
      <c r="AC44" s="4">
        <f>F47</f>
        <v>0</v>
      </c>
      <c r="AD44" s="38">
        <f>F48</f>
        <v>0</v>
      </c>
      <c r="AE44" s="38">
        <f>F49</f>
        <v>0</v>
      </c>
      <c r="AF44" s="38">
        <f>F50</f>
        <v>0</v>
      </c>
      <c r="AG44" s="38">
        <f>F51</f>
        <v>0</v>
      </c>
      <c r="AH44" s="38">
        <f>F52</f>
        <v>0</v>
      </c>
      <c r="AI44" s="38">
        <f>F53</f>
        <v>0</v>
      </c>
      <c r="AJ44" s="38">
        <f>F54</f>
        <v>0</v>
      </c>
      <c r="AK44" s="38">
        <f>F55</f>
        <v>0</v>
      </c>
      <c r="AL44" s="38">
        <f>F56</f>
        <v>0</v>
      </c>
      <c r="AM44" s="38">
        <f>F57</f>
        <v>0</v>
      </c>
      <c r="AN44" s="38">
        <f>F58</f>
        <v>0</v>
      </c>
      <c r="AO44" s="38">
        <f>F59</f>
        <v>0</v>
      </c>
      <c r="AP44" s="38">
        <f>F60</f>
        <v>0</v>
      </c>
      <c r="AQ44" s="2">
        <f>F61</f>
        <v>0</v>
      </c>
      <c r="AR44" s="2">
        <f>F61</f>
        <v>0</v>
      </c>
      <c r="AS44" s="2">
        <f>F63</f>
        <v>2</v>
      </c>
      <c r="AT44" s="2">
        <f>F64</f>
        <v>0</v>
      </c>
      <c r="AU44" s="5"/>
      <c r="AV44" s="38">
        <v>0.125</v>
      </c>
      <c r="AW44" s="31">
        <f t="shared" ref="AW44" si="268">PRODUCT(W44*100*1/W57)</f>
        <v>0</v>
      </c>
      <c r="AX44" s="24">
        <f t="shared" ref="AX44" si="269">PRODUCT(X44*100*1/X57)</f>
        <v>0</v>
      </c>
      <c r="AY44" s="25">
        <f t="shared" ref="AY44" si="270">PRODUCT(Y44*100*1/Y57)</f>
        <v>0</v>
      </c>
      <c r="AZ44" s="24">
        <f t="shared" ref="AZ44" si="271">PRODUCT(Z44*100*1/Z57)</f>
        <v>0</v>
      </c>
      <c r="BA44" s="24">
        <f t="shared" ref="BA44" si="272">PRODUCT(AA44*100*1/AA57)</f>
        <v>0</v>
      </c>
      <c r="BB44" s="24">
        <f t="shared" ref="BB44" si="273">PRODUCT(AB44*100*1/AB57)</f>
        <v>0</v>
      </c>
      <c r="BC44" s="26">
        <f t="shared" ref="BC44" si="274">PRODUCT(AC44*100*1/AC57)</f>
        <v>0</v>
      </c>
      <c r="BD44" s="24">
        <f t="shared" ref="BD44" si="275">PRODUCT(AD44*100*1/AD57)</f>
        <v>0</v>
      </c>
      <c r="BE44" s="24">
        <f t="shared" ref="BE44" si="276">PRODUCT(AE44*100*1/AE57)</f>
        <v>0</v>
      </c>
      <c r="BF44" s="24">
        <f t="shared" ref="BF44" si="277">PRODUCT(AF44*100*1/AF57)</f>
        <v>0</v>
      </c>
      <c r="BG44" s="24">
        <f t="shared" ref="BG44" si="278">PRODUCT(AG44*100*1/AG57)</f>
        <v>0</v>
      </c>
      <c r="BH44" s="38">
        <f t="shared" ref="BH44" si="279">PRODUCT(AH44*100*1/AH57)</f>
        <v>0</v>
      </c>
      <c r="BI44" s="24">
        <f t="shared" ref="BI44" si="280">PRODUCT(AI44*100*1/AI57)</f>
        <v>0</v>
      </c>
      <c r="BJ44" s="24">
        <f t="shared" ref="BJ44" si="281">PRODUCT(AJ44*100*1/AJ57)</f>
        <v>0</v>
      </c>
      <c r="BK44" s="24">
        <f t="shared" ref="BK44" si="282">PRODUCT(AK44*100*1/AK57)</f>
        <v>0</v>
      </c>
      <c r="BL44" s="24">
        <f t="shared" ref="BL44" si="283">PRODUCT(AL44*100*1/AL57)</f>
        <v>0</v>
      </c>
      <c r="BM44" s="24">
        <f t="shared" ref="BM44" si="284">PRODUCT(AM44*100*1/AM57)</f>
        <v>0</v>
      </c>
      <c r="BN44" s="24">
        <f t="shared" ref="BN44" si="285">PRODUCT(AN44*100*1/AN57)</f>
        <v>0</v>
      </c>
      <c r="BO44" s="24">
        <f t="shared" ref="BO44" si="286">PRODUCT(AO44*100*1/AO57)</f>
        <v>0</v>
      </c>
      <c r="BP44" s="24">
        <f t="shared" ref="BP44" si="287">PRODUCT(AP44*100*1/AP57)</f>
        <v>0</v>
      </c>
      <c r="BQ44" s="25">
        <f t="shared" ref="BQ44" si="288">PRODUCT(AQ44*100*1/AQ57)</f>
        <v>0</v>
      </c>
      <c r="BR44" s="25">
        <f t="shared" ref="BR44" si="289">PRODUCT(AR44*100*1/AR57)</f>
        <v>0</v>
      </c>
      <c r="BS44" s="25">
        <f t="shared" ref="BS44" si="290">PRODUCT(AS44*100*1/AS57)</f>
        <v>66.666666666666671</v>
      </c>
      <c r="BT44" s="25">
        <f t="shared" ref="BT44" si="291">PRODUCT(AT44*100*1/AT57)</f>
        <v>0</v>
      </c>
      <c r="BV44" s="38">
        <v>0.125</v>
      </c>
      <c r="BW44" s="31">
        <f t="shared" ref="BW44" si="292">AW41+AW42+AW43+AW44</f>
        <v>0</v>
      </c>
      <c r="BX44" s="24">
        <f t="shared" ref="BX44" si="293">AX41+AX42+AX43+AX44</f>
        <v>0</v>
      </c>
      <c r="BY44" s="25">
        <f t="shared" ref="BY44" si="294">AY41+AY42+AY43+AY44</f>
        <v>0</v>
      </c>
      <c r="BZ44" s="24">
        <f t="shared" ref="BZ44" si="295">AZ41+AZ42+AZ43+AZ44</f>
        <v>0</v>
      </c>
      <c r="CA44" s="24">
        <f t="shared" ref="CA44" si="296">BA41+BA42+BA43+BA44</f>
        <v>0</v>
      </c>
      <c r="CB44" s="24">
        <f t="shared" ref="CB44" si="297">BB41+BB42+BB43+BB44</f>
        <v>0</v>
      </c>
      <c r="CC44" s="26">
        <f t="shared" ref="CC44" si="298">BC41+BC42+BC43+BC44</f>
        <v>0</v>
      </c>
      <c r="CD44" s="24">
        <f t="shared" ref="CD44" si="299">BD41+BD42+BD43+BD44</f>
        <v>0</v>
      </c>
      <c r="CE44" s="24">
        <f t="shared" ref="CE44" si="300">BE41+BE42+BE43+BE44</f>
        <v>0</v>
      </c>
      <c r="CF44" s="24">
        <f t="shared" ref="CF44" si="301">BF41+BF42+BF43+BF44</f>
        <v>0</v>
      </c>
      <c r="CG44" s="24">
        <f t="shared" ref="CG44" si="302">BG41+BG42+BG43+BG44</f>
        <v>0</v>
      </c>
      <c r="CH44" s="38">
        <f t="shared" ref="CH44" si="303">BH41+BH42+BH43+BH44</f>
        <v>66.666666666666671</v>
      </c>
      <c r="CI44" s="24">
        <f t="shared" ref="CI44" si="304">BI41+BI42+BI43+BI44</f>
        <v>0</v>
      </c>
      <c r="CJ44" s="24">
        <f t="shared" ref="CJ44" si="305">BJ41+BJ42+BJ43+BJ44</f>
        <v>0</v>
      </c>
      <c r="CK44" s="24">
        <f t="shared" ref="CK44" si="306">BK41+BK42+BK43+BK44</f>
        <v>0</v>
      </c>
      <c r="CL44" s="24">
        <f t="shared" ref="CL44" si="307">BL41+BL42+BL43+BL44</f>
        <v>100</v>
      </c>
      <c r="CM44" s="24">
        <f t="shared" ref="CM44" si="308">BM41+BM42+BM43+BM44</f>
        <v>33.333333333333336</v>
      </c>
      <c r="CN44" s="24">
        <f t="shared" si="261"/>
        <v>0</v>
      </c>
      <c r="CO44" s="24">
        <f t="shared" ref="CO44" si="309">BO41+BO42+BO43+BO44</f>
        <v>0</v>
      </c>
      <c r="CP44" s="24">
        <f t="shared" ref="CP44" si="310">BP41+BP42+BP43+BP44</f>
        <v>33.333333333333336</v>
      </c>
      <c r="CQ44" s="25">
        <f t="shared" ref="CQ44" si="311">BQ41+BQ42+BQ43+BQ44</f>
        <v>0</v>
      </c>
      <c r="CR44" s="25">
        <f t="shared" ref="CR44" si="312">BR41+BR42+BR43+BR44</f>
        <v>0</v>
      </c>
      <c r="CS44" s="25">
        <f t="shared" ref="CS44" si="313">BS41+BS42+BS43+BS44</f>
        <v>66.666666666666671</v>
      </c>
      <c r="CT44" s="25">
        <f t="shared" ref="CT44" si="314">BT41+BT42+BT43+BT44</f>
        <v>100</v>
      </c>
      <c r="CU44" s="29"/>
      <c r="CV44" s="29"/>
      <c r="CW44" s="19" t="s">
        <v>41</v>
      </c>
      <c r="CX44" s="17"/>
      <c r="CY44" s="17"/>
      <c r="CZ44" s="17">
        <f>BY56-BY50</f>
        <v>66.666666666666657</v>
      </c>
      <c r="DA44" s="17"/>
      <c r="DB44" s="17"/>
      <c r="DC44" s="17"/>
      <c r="DD44" s="17">
        <f>CC56-CC49</f>
        <v>66.666666666666657</v>
      </c>
      <c r="DE44" s="16"/>
      <c r="DF44" s="16"/>
      <c r="DG44" s="16"/>
      <c r="DH44" s="16"/>
      <c r="DI44" s="16"/>
      <c r="DJ44" s="16"/>
      <c r="DK44" s="16"/>
      <c r="DL44" s="16"/>
      <c r="DM44" s="16"/>
      <c r="DN44" s="16"/>
      <c r="DO44" s="16"/>
      <c r="DP44" s="16"/>
      <c r="DQ44" s="16"/>
      <c r="DR44" s="16">
        <f>CQ56-CQ49</f>
        <v>0</v>
      </c>
      <c r="DS44" s="16">
        <f>CR56-CR49</f>
        <v>33.333333333333329</v>
      </c>
      <c r="DT44" s="16">
        <f>CS56-CS48</f>
        <v>33.333333333333329</v>
      </c>
      <c r="DU44" s="16">
        <f>CT56-CT45</f>
        <v>0</v>
      </c>
    </row>
    <row r="45" spans="1:126" s="38" customFormat="1" x14ac:dyDescent="0.25">
      <c r="B45" s="38" t="s">
        <v>7</v>
      </c>
      <c r="C45" s="38">
        <v>0</v>
      </c>
      <c r="D45" s="38">
        <v>0</v>
      </c>
      <c r="E45" s="38">
        <v>0</v>
      </c>
      <c r="F45" s="38">
        <v>0</v>
      </c>
      <c r="G45" s="38">
        <v>0</v>
      </c>
      <c r="H45" s="38">
        <v>0</v>
      </c>
      <c r="I45" s="38">
        <v>0</v>
      </c>
      <c r="J45" s="38">
        <v>0</v>
      </c>
      <c r="K45" s="38">
        <v>1</v>
      </c>
      <c r="L45" s="38">
        <v>0</v>
      </c>
      <c r="M45" s="38">
        <v>2</v>
      </c>
      <c r="N45" s="38">
        <v>0</v>
      </c>
      <c r="O45" s="38">
        <v>0</v>
      </c>
      <c r="P45" s="38">
        <v>0</v>
      </c>
      <c r="Q45" s="38">
        <v>0</v>
      </c>
      <c r="R45" s="38">
        <v>0</v>
      </c>
      <c r="S45" s="38">
        <v>3</v>
      </c>
      <c r="V45" s="38">
        <v>0.25</v>
      </c>
      <c r="W45" s="8">
        <f>G41</f>
        <v>0</v>
      </c>
      <c r="X45" s="38">
        <f>G42</f>
        <v>0</v>
      </c>
      <c r="Y45" s="2">
        <f>G43</f>
        <v>0</v>
      </c>
      <c r="Z45" s="38">
        <f>G44</f>
        <v>0</v>
      </c>
      <c r="AA45" s="38">
        <f>G45</f>
        <v>0</v>
      </c>
      <c r="AB45" s="38">
        <f>G46</f>
        <v>0</v>
      </c>
      <c r="AC45" s="4">
        <f>G47</f>
        <v>0</v>
      </c>
      <c r="AD45" s="38">
        <f>G48</f>
        <v>0</v>
      </c>
      <c r="AE45" s="38">
        <f>G49</f>
        <v>0</v>
      </c>
      <c r="AF45" s="38">
        <f>G50</f>
        <v>0</v>
      </c>
      <c r="AG45" s="38">
        <f>G51</f>
        <v>0</v>
      </c>
      <c r="AH45" s="38">
        <f>G52</f>
        <v>0</v>
      </c>
      <c r="AI45" s="38">
        <f>G53</f>
        <v>0</v>
      </c>
      <c r="AJ45" s="38">
        <f>G54</f>
        <v>0</v>
      </c>
      <c r="AK45" s="38">
        <f>G55</f>
        <v>0</v>
      </c>
      <c r="AL45" s="38">
        <f>G56</f>
        <v>0</v>
      </c>
      <c r="AM45" s="38">
        <f>G57</f>
        <v>0</v>
      </c>
      <c r="AN45" s="38">
        <f>G58</f>
        <v>0</v>
      </c>
      <c r="AO45" s="38">
        <f>G59</f>
        <v>1</v>
      </c>
      <c r="AP45" s="38">
        <f>G60</f>
        <v>1</v>
      </c>
      <c r="AQ45" s="2">
        <f>G61</f>
        <v>0</v>
      </c>
      <c r="AR45" s="2">
        <f>G62</f>
        <v>1</v>
      </c>
      <c r="AS45" s="2">
        <f>G63</f>
        <v>0</v>
      </c>
      <c r="AT45" s="2">
        <f>G64</f>
        <v>0</v>
      </c>
      <c r="AU45" s="5"/>
      <c r="AV45" s="38">
        <v>0.25</v>
      </c>
      <c r="AW45" s="32">
        <f t="shared" ref="AW45" si="315">PRODUCT(W45*100*1/W57)</f>
        <v>0</v>
      </c>
      <c r="AX45" s="24">
        <f t="shared" ref="AX45" si="316">PRODUCT(X45*100*1/X57)</f>
        <v>0</v>
      </c>
      <c r="AY45" s="25">
        <f t="shared" ref="AY45" si="317">PRODUCT(Y45*100*1/Y57)</f>
        <v>0</v>
      </c>
      <c r="AZ45" s="24">
        <f t="shared" ref="AZ45" si="318">PRODUCT(Z45*100*1/Z57)</f>
        <v>0</v>
      </c>
      <c r="BA45" s="24">
        <f t="shared" ref="BA45" si="319">PRODUCT(AA45*100*1/AA57)</f>
        <v>0</v>
      </c>
      <c r="BB45" s="24">
        <f t="shared" ref="BB45" si="320">PRODUCT(AB45*100*1/AB57)</f>
        <v>0</v>
      </c>
      <c r="BC45" s="26">
        <f t="shared" ref="BC45" si="321">PRODUCT(AC45*100*1/AC57)</f>
        <v>0</v>
      </c>
      <c r="BD45" s="24">
        <f t="shared" ref="BD45" si="322">PRODUCT(AD45*100*1/AD57)</f>
        <v>0</v>
      </c>
      <c r="BE45" s="24">
        <f t="shared" ref="BE45" si="323">PRODUCT(AE45*100*1/AE57)</f>
        <v>0</v>
      </c>
      <c r="BF45" s="24">
        <f t="shared" ref="BF45" si="324">PRODUCT(AF45*100*1/AF57)</f>
        <v>0</v>
      </c>
      <c r="BG45" s="24">
        <f t="shared" ref="BG45" si="325">PRODUCT(AG45*100*1/AG57)</f>
        <v>0</v>
      </c>
      <c r="BH45" s="38">
        <f t="shared" ref="BH45" si="326">PRODUCT(AH45*100*1/AH57)</f>
        <v>0</v>
      </c>
      <c r="BI45" s="24">
        <f t="shared" ref="BI45" si="327">PRODUCT(AI45*100*1/AI57)</f>
        <v>0</v>
      </c>
      <c r="BJ45" s="24">
        <f t="shared" ref="BJ45" si="328">PRODUCT(AJ45*100*1/AJ57)</f>
        <v>0</v>
      </c>
      <c r="BK45" s="24">
        <f t="shared" ref="BK45" si="329">PRODUCT(AK45*100*1/AK57)</f>
        <v>0</v>
      </c>
      <c r="BL45" s="24">
        <f t="shared" ref="BL45" si="330">PRODUCT(AL45*100*1/AL57)</f>
        <v>0</v>
      </c>
      <c r="BM45" s="24">
        <f t="shared" ref="BM45" si="331">PRODUCT(AM45*100*1/AM57)</f>
        <v>0</v>
      </c>
      <c r="BN45" s="24">
        <f t="shared" ref="BN45" si="332">PRODUCT(AN45*100*1/AN57)</f>
        <v>0</v>
      </c>
      <c r="BO45" s="24">
        <f t="shared" ref="BO45" si="333">PRODUCT(AO45*100*1/AO57)</f>
        <v>33.333333333333336</v>
      </c>
      <c r="BP45" s="24">
        <f t="shared" ref="BP45" si="334">PRODUCT(AP45*100*1/AP57)</f>
        <v>33.333333333333336</v>
      </c>
      <c r="BQ45" s="25">
        <f t="shared" ref="BQ45" si="335">PRODUCT(AQ45*100*1/AQ57)</f>
        <v>0</v>
      </c>
      <c r="BR45" s="25">
        <f t="shared" ref="BR45" si="336">PRODUCT(AR45*100*1/AR57)</f>
        <v>33.333333333333336</v>
      </c>
      <c r="BS45" s="25">
        <f t="shared" ref="BS45" si="337">PRODUCT(AS45*100*1/AS57)</f>
        <v>0</v>
      </c>
      <c r="BT45" s="25">
        <f t="shared" ref="BT45" si="338">PRODUCT(AT45*100*1/AT57)</f>
        <v>0</v>
      </c>
      <c r="BV45" s="38">
        <v>0.25</v>
      </c>
      <c r="BW45" s="32">
        <f t="shared" ref="BW45" si="339">AW41+AW42+AW43+AW44+AW45</f>
        <v>0</v>
      </c>
      <c r="BX45" s="24">
        <f t="shared" ref="BX45" si="340">AX41+AX42+AX43+AX44+AX45</f>
        <v>0</v>
      </c>
      <c r="BY45" s="25">
        <f t="shared" ref="BY45" si="341">AY41+AY42+AY43+AY44+AY45</f>
        <v>0</v>
      </c>
      <c r="BZ45" s="24">
        <f t="shared" ref="BZ45" si="342">AZ41+AZ42+AZ43+AZ44+AZ45</f>
        <v>0</v>
      </c>
      <c r="CA45" s="24">
        <f t="shared" ref="CA45" si="343">BA41+BA42+BA43+BA44+BA45</f>
        <v>0</v>
      </c>
      <c r="CB45" s="24">
        <f t="shared" ref="CB45" si="344">BB41+BB42+BB43+BB44+BB45</f>
        <v>0</v>
      </c>
      <c r="CC45" s="26">
        <f t="shared" ref="CC45" si="345">BC41+BC42+BC43+BC44+BC45</f>
        <v>0</v>
      </c>
      <c r="CD45" s="24">
        <f t="shared" ref="CD45" si="346">BD41+BD42+BD43+BD44+BD45</f>
        <v>0</v>
      </c>
      <c r="CE45" s="24">
        <f t="shared" ref="CE45" si="347">BE41+BE42+BE43+BE44+BE45</f>
        <v>0</v>
      </c>
      <c r="CF45" s="24">
        <f t="shared" ref="CF45" si="348">BF41+BF42+BF43+BF44+BF45</f>
        <v>0</v>
      </c>
      <c r="CG45" s="24">
        <f t="shared" ref="CG45" si="349">BG41+BG42+BG43+BG44+BG45</f>
        <v>0</v>
      </c>
      <c r="CH45" s="38">
        <f t="shared" ref="CH45" si="350">BH41+BH42+BH43+BH44+BH45</f>
        <v>66.666666666666671</v>
      </c>
      <c r="CI45" s="24">
        <f t="shared" ref="CI45" si="351">BI41+BI42+BI43+BI44+BI45</f>
        <v>0</v>
      </c>
      <c r="CJ45" s="24">
        <f t="shared" ref="CJ45" si="352">BJ41+BJ42+BJ43+BJ44+BJ45</f>
        <v>0</v>
      </c>
      <c r="CK45" s="24">
        <f t="shared" ref="CK45" si="353">BK41+BK42+BK43+BK44+BK45</f>
        <v>0</v>
      </c>
      <c r="CL45" s="24">
        <f t="shared" ref="CL45" si="354">BL41+BL42+BL43+BL44+BL45</f>
        <v>100</v>
      </c>
      <c r="CM45" s="24">
        <f t="shared" ref="CM45" si="355">BM41+BM42+BM43+BM44+BM45</f>
        <v>33.333333333333336</v>
      </c>
      <c r="CN45" s="24">
        <f t="shared" ref="CN45" si="356">BN41+BN42+BN43+BN44+BN45</f>
        <v>0</v>
      </c>
      <c r="CO45" s="24">
        <f t="shared" ref="CO45" si="357">BO41+BO42+BO43+BO44+BO45</f>
        <v>33.333333333333336</v>
      </c>
      <c r="CP45" s="24">
        <f t="shared" ref="CP45" si="358">BP41+BP42+BP43+BP44+BP45</f>
        <v>66.666666666666671</v>
      </c>
      <c r="CQ45" s="25">
        <f t="shared" ref="CQ45" si="359">BQ41+BQ42+BQ43+BQ44+BQ45</f>
        <v>0</v>
      </c>
      <c r="CR45" s="25">
        <f t="shared" ref="CR45" si="360">BR41+BR42+BR43+BR44+BR45</f>
        <v>33.333333333333336</v>
      </c>
      <c r="CS45" s="25">
        <f t="shared" ref="CS45" si="361">BS41+BS42+BS43+BS44+BS45</f>
        <v>66.666666666666671</v>
      </c>
      <c r="CT45" s="25">
        <f t="shared" ref="CT45" si="362">BT41+BT42+BT43+BT44+BT45</f>
        <v>100</v>
      </c>
      <c r="CU45" s="29"/>
      <c r="CV45" s="29"/>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9"/>
    </row>
    <row r="46" spans="1:126" s="38" customFormat="1" x14ac:dyDescent="0.25">
      <c r="B46" s="38" t="s">
        <v>9</v>
      </c>
      <c r="C46" s="38">
        <v>0</v>
      </c>
      <c r="D46" s="38">
        <v>0</v>
      </c>
      <c r="E46" s="38">
        <v>0</v>
      </c>
      <c r="F46" s="38">
        <v>0</v>
      </c>
      <c r="G46" s="38">
        <v>0</v>
      </c>
      <c r="H46" s="38">
        <v>0</v>
      </c>
      <c r="I46" s="38">
        <v>0</v>
      </c>
      <c r="J46" s="38">
        <v>0</v>
      </c>
      <c r="K46" s="38">
        <v>0</v>
      </c>
      <c r="L46" s="38">
        <v>0</v>
      </c>
      <c r="M46" s="38">
        <v>0</v>
      </c>
      <c r="N46" s="38">
        <v>0</v>
      </c>
      <c r="O46" s="38">
        <v>3</v>
      </c>
      <c r="P46" s="38">
        <v>0</v>
      </c>
      <c r="Q46" s="38">
        <v>0</v>
      </c>
      <c r="R46" s="38">
        <v>0</v>
      </c>
      <c r="S46" s="38">
        <v>3</v>
      </c>
      <c r="V46" s="38">
        <v>0.5</v>
      </c>
      <c r="W46" s="8">
        <f>H41</f>
        <v>0</v>
      </c>
      <c r="X46" s="38">
        <f>H42</f>
        <v>0</v>
      </c>
      <c r="Y46" s="2">
        <f>H43</f>
        <v>0</v>
      </c>
      <c r="Z46" s="38">
        <f>H44</f>
        <v>0</v>
      </c>
      <c r="AA46" s="38">
        <f>H45</f>
        <v>0</v>
      </c>
      <c r="AB46" s="38">
        <f>H46</f>
        <v>0</v>
      </c>
      <c r="AC46" s="4">
        <f>H47</f>
        <v>0</v>
      </c>
      <c r="AD46" s="38">
        <f>H48</f>
        <v>0</v>
      </c>
      <c r="AE46" s="38">
        <f>H49</f>
        <v>0</v>
      </c>
      <c r="AF46" s="38">
        <f>H50</f>
        <v>0</v>
      </c>
      <c r="AG46" s="38">
        <f>H51</f>
        <v>0</v>
      </c>
      <c r="AH46" s="38">
        <f>H52</f>
        <v>0</v>
      </c>
      <c r="AI46" s="38">
        <f>H53</f>
        <v>0</v>
      </c>
      <c r="AJ46" s="38">
        <f>H54</f>
        <v>0</v>
      </c>
      <c r="AK46" s="38">
        <f>H55</f>
        <v>1</v>
      </c>
      <c r="AL46" s="38">
        <f>H56</f>
        <v>0</v>
      </c>
      <c r="AM46" s="38">
        <f>H57</f>
        <v>0</v>
      </c>
      <c r="AN46" s="38">
        <f>H58</f>
        <v>0</v>
      </c>
      <c r="AO46" s="38">
        <f>H59</f>
        <v>0</v>
      </c>
      <c r="AP46" s="38">
        <f>H60</f>
        <v>0</v>
      </c>
      <c r="AQ46" s="2">
        <f>H61</f>
        <v>1</v>
      </c>
      <c r="AR46" s="2">
        <f>H62</f>
        <v>1</v>
      </c>
      <c r="AS46" s="2">
        <f>H63</f>
        <v>0</v>
      </c>
      <c r="AT46" s="3">
        <f>H64</f>
        <v>0</v>
      </c>
      <c r="AU46" s="5"/>
      <c r="AV46" s="38">
        <v>0.5</v>
      </c>
      <c r="AW46" s="32">
        <f t="shared" ref="AW46" si="363">PRODUCT(W46*100*1/W57)</f>
        <v>0</v>
      </c>
      <c r="AX46" s="24">
        <f t="shared" ref="AX46" si="364">PRODUCT(X46*100*1/X57)</f>
        <v>0</v>
      </c>
      <c r="AY46" s="25">
        <f t="shared" ref="AY46" si="365">PRODUCT(Y46*100*1/Y57)</f>
        <v>0</v>
      </c>
      <c r="AZ46" s="24">
        <f t="shared" ref="AZ46" si="366">PRODUCT(Z46*100*1/Z57)</f>
        <v>0</v>
      </c>
      <c r="BA46" s="24">
        <f t="shared" ref="BA46" si="367">PRODUCT(AA46*100*1/AA57)</f>
        <v>0</v>
      </c>
      <c r="BB46" s="24">
        <f t="shared" ref="BB46" si="368">PRODUCT(AB46*100*1/AB57)</f>
        <v>0</v>
      </c>
      <c r="BC46" s="26">
        <f t="shared" ref="BC46" si="369">PRODUCT(AC46*100*1/AC57)</f>
        <v>0</v>
      </c>
      <c r="BD46" s="24">
        <f t="shared" ref="BD46" si="370">PRODUCT(AD46*100*1/AD57)</f>
        <v>0</v>
      </c>
      <c r="BE46" s="24">
        <f t="shared" ref="BE46" si="371">PRODUCT(AE46*100*1/AE57)</f>
        <v>0</v>
      </c>
      <c r="BF46" s="24">
        <f t="shared" ref="BF46" si="372">PRODUCT(AF46*100*1/AF57)</f>
        <v>0</v>
      </c>
      <c r="BG46" s="24">
        <f t="shared" ref="BG46" si="373">PRODUCT(AG46*100*1/AG57)</f>
        <v>0</v>
      </c>
      <c r="BH46" s="38">
        <f t="shared" ref="BH46" si="374">PRODUCT(AH46*100*1/AH57)</f>
        <v>0</v>
      </c>
      <c r="BI46" s="24">
        <f t="shared" ref="BI46" si="375">PRODUCT(AI46*100*1/AI57)</f>
        <v>0</v>
      </c>
      <c r="BJ46" s="24">
        <f t="shared" ref="BJ46" si="376">PRODUCT(AJ46*100*1/AJ57)</f>
        <v>0</v>
      </c>
      <c r="BK46" s="24">
        <f t="shared" ref="BK46" si="377">PRODUCT(AK46*100*1/AK57)</f>
        <v>33.333333333333336</v>
      </c>
      <c r="BL46" s="24">
        <f t="shared" ref="BL46" si="378">PRODUCT(AL46*100*1/AL57)</f>
        <v>0</v>
      </c>
      <c r="BM46" s="24">
        <f t="shared" ref="BM46" si="379">PRODUCT(AM46*100*1/AM57)</f>
        <v>0</v>
      </c>
      <c r="BN46" s="24">
        <f t="shared" ref="BN46" si="380">PRODUCT(AN46*100*1/AN57)</f>
        <v>0</v>
      </c>
      <c r="BO46" s="24">
        <f t="shared" ref="BO46" si="381">PRODUCT(AO46*100*1/AO57)</f>
        <v>0</v>
      </c>
      <c r="BP46" s="24">
        <f t="shared" ref="BP46" si="382">PRODUCT(AP46*100*1/AP57)</f>
        <v>0</v>
      </c>
      <c r="BQ46" s="25">
        <f t="shared" ref="BQ46" si="383">PRODUCT(AQ46*100*1/AQ57)</f>
        <v>33.333333333333336</v>
      </c>
      <c r="BR46" s="25">
        <f t="shared" ref="BR46" si="384">PRODUCT(AR46*100*1/AR57)</f>
        <v>33.333333333333336</v>
      </c>
      <c r="BS46" s="25">
        <f t="shared" ref="BS46" si="385">PRODUCT(AS46*100*1/AS57)</f>
        <v>0</v>
      </c>
      <c r="BT46" s="27">
        <f t="shared" ref="BT46" si="386">PRODUCT(AT46*100*1/AT57)</f>
        <v>0</v>
      </c>
      <c r="BV46" s="38">
        <v>0.5</v>
      </c>
      <c r="BW46" s="32">
        <f t="shared" ref="BW46" si="387">AW41+AW42+AW43+AW44+AW45+AW46</f>
        <v>0</v>
      </c>
      <c r="BX46" s="24">
        <f t="shared" ref="BX46" si="388">AX41+AX42+AX43+AX44+AX45+AX46</f>
        <v>0</v>
      </c>
      <c r="BY46" s="25">
        <f t="shared" ref="BY46" si="389">AY41+AY42+AY43+AY44+AY45+AY46</f>
        <v>0</v>
      </c>
      <c r="BZ46" s="24">
        <f t="shared" ref="BZ46" si="390">AZ41+AZ42+AZ43+AZ44+AZ45+AZ46</f>
        <v>0</v>
      </c>
      <c r="CA46" s="24">
        <f t="shared" ref="CA46" si="391">BA41+BA42+BA43+BA44+BA45+BA46</f>
        <v>0</v>
      </c>
      <c r="CB46" s="24">
        <f t="shared" ref="CB46" si="392">BB41+BB42+BB43+BB44+BB45+BB46</f>
        <v>0</v>
      </c>
      <c r="CC46" s="26">
        <f t="shared" ref="CC46" si="393">BC41+BC42+BC43+BC44+BC45+BC46</f>
        <v>0</v>
      </c>
      <c r="CD46" s="24">
        <f t="shared" ref="CD46" si="394">BD41+BD42+BD43+BD44+BD45+BD46</f>
        <v>0</v>
      </c>
      <c r="CE46" s="24">
        <f t="shared" ref="CE46" si="395">BE41+BE42+BE43+BE44+BE45+BE46</f>
        <v>0</v>
      </c>
      <c r="CF46" s="24">
        <f t="shared" ref="CF46" si="396">BF41+BF42+BF43+BF44+BF45+BF46</f>
        <v>0</v>
      </c>
      <c r="CG46" s="24">
        <f t="shared" ref="CG46" si="397">BG41+BG42+BG43+BG44+BG45+BG46</f>
        <v>0</v>
      </c>
      <c r="CH46" s="38">
        <f t="shared" ref="CH46" si="398">BH41+BH42+BH43+BH44+BH45+BH46</f>
        <v>66.666666666666671</v>
      </c>
      <c r="CI46" s="24">
        <f t="shared" ref="CI46" si="399">BI41+BI42+BI43+BI44+BI45+BI46</f>
        <v>0</v>
      </c>
      <c r="CJ46" s="24">
        <f t="shared" ref="CJ46" si="400">BJ41+BJ42+BJ43+BJ44+BJ45+BJ46</f>
        <v>0</v>
      </c>
      <c r="CK46" s="24">
        <f t="shared" ref="CK46" si="401">BK41+BK42+BK43+BK44+BK45+BK46</f>
        <v>33.333333333333336</v>
      </c>
      <c r="CL46" s="24">
        <f t="shared" ref="CL46" si="402">BL41+BL42+BL43+BL44+BL45+BL46</f>
        <v>100</v>
      </c>
      <c r="CM46" s="24">
        <f t="shared" ref="CM46" si="403">BM41+BM42+BM43+BM44+BM45+BM46</f>
        <v>33.333333333333336</v>
      </c>
      <c r="CN46" s="24">
        <f t="shared" ref="CN46" si="404">BN41+BN42+BN43+BN44+BN45+BN46</f>
        <v>0</v>
      </c>
      <c r="CO46" s="24">
        <f t="shared" ref="CO46" si="405">BO41+BO42+BO43+BO44+BO45+BO46</f>
        <v>33.333333333333336</v>
      </c>
      <c r="CP46" s="24">
        <f t="shared" ref="CP46" si="406">BP41+BP42+BP43+BP44+BP45+BP46</f>
        <v>66.666666666666671</v>
      </c>
      <c r="CQ46" s="25">
        <f t="shared" ref="CQ46" si="407">BQ41+BQ42+BQ43+BQ44+BQ45+BQ46</f>
        <v>33.333333333333336</v>
      </c>
      <c r="CR46" s="25">
        <f t="shared" ref="CR46" si="408">BR41+BR42+BR43+BR44+BR45+BR46</f>
        <v>66.666666666666671</v>
      </c>
      <c r="CS46" s="25">
        <f t="shared" ref="CS46" si="409">BS41+BS42+BS43+BS44+BS45+BS46</f>
        <v>66.666666666666671</v>
      </c>
      <c r="CT46" s="27">
        <f t="shared" ref="CT46" si="410">BT41+BT42+BT43+BT44+BT45+BT46</f>
        <v>100</v>
      </c>
      <c r="CU46" s="29"/>
      <c r="CV46" s="29"/>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6" s="38" customFormat="1" x14ac:dyDescent="0.25">
      <c r="B47" s="38" t="s">
        <v>10</v>
      </c>
      <c r="C47" s="4">
        <v>0</v>
      </c>
      <c r="D47" s="4">
        <v>0</v>
      </c>
      <c r="E47" s="4">
        <v>0</v>
      </c>
      <c r="F47" s="4">
        <v>0</v>
      </c>
      <c r="G47" s="4">
        <v>0</v>
      </c>
      <c r="H47" s="4">
        <v>0</v>
      </c>
      <c r="I47" s="4">
        <v>0</v>
      </c>
      <c r="J47" s="4">
        <v>0</v>
      </c>
      <c r="K47" s="4">
        <v>1</v>
      </c>
      <c r="L47" s="3">
        <v>0</v>
      </c>
      <c r="M47" s="3">
        <v>1</v>
      </c>
      <c r="N47" s="3">
        <v>1</v>
      </c>
      <c r="O47" s="3">
        <v>0</v>
      </c>
      <c r="P47" s="3">
        <v>0</v>
      </c>
      <c r="Q47" s="3">
        <v>0</v>
      </c>
      <c r="R47" s="3">
        <v>0</v>
      </c>
      <c r="S47" s="38">
        <v>3</v>
      </c>
      <c r="V47" s="38">
        <v>1</v>
      </c>
      <c r="W47" s="8">
        <f>I41</f>
        <v>0</v>
      </c>
      <c r="X47" s="38">
        <f>I42</f>
        <v>0</v>
      </c>
      <c r="Y47" s="2">
        <f>I43</f>
        <v>0</v>
      </c>
      <c r="Z47" s="38">
        <f>I44</f>
        <v>0</v>
      </c>
      <c r="AA47" s="38">
        <f>I45</f>
        <v>0</v>
      </c>
      <c r="AB47" s="38">
        <f>I46</f>
        <v>0</v>
      </c>
      <c r="AC47" s="4">
        <f>I47</f>
        <v>0</v>
      </c>
      <c r="AD47" s="38">
        <f>I48</f>
        <v>0</v>
      </c>
      <c r="AE47" s="38">
        <f>I49</f>
        <v>0</v>
      </c>
      <c r="AF47" s="38">
        <f>I50</f>
        <v>0</v>
      </c>
      <c r="AG47" s="38">
        <f>I51</f>
        <v>0</v>
      </c>
      <c r="AH47" s="38">
        <f>I52</f>
        <v>0</v>
      </c>
      <c r="AI47" s="38">
        <f>I53</f>
        <v>1</v>
      </c>
      <c r="AJ47" s="38">
        <f>I54</f>
        <v>1</v>
      </c>
      <c r="AK47" s="38">
        <f>I55</f>
        <v>1</v>
      </c>
      <c r="AL47" s="38">
        <f>I56</f>
        <v>0</v>
      </c>
      <c r="AM47" s="38">
        <f>I57</f>
        <v>0</v>
      </c>
      <c r="AN47" s="38">
        <f>I58</f>
        <v>0</v>
      </c>
      <c r="AO47" s="38">
        <f>I59</f>
        <v>0</v>
      </c>
      <c r="AP47" s="38">
        <f>I60</f>
        <v>0</v>
      </c>
      <c r="AQ47" s="2">
        <f>I61</f>
        <v>1</v>
      </c>
      <c r="AR47" s="2">
        <f>I62</f>
        <v>0</v>
      </c>
      <c r="AS47" s="2">
        <f>I63</f>
        <v>0</v>
      </c>
      <c r="AT47" s="3">
        <f>I64</f>
        <v>0</v>
      </c>
      <c r="AU47" s="5"/>
      <c r="AV47" s="38">
        <v>1</v>
      </c>
      <c r="AW47" s="32">
        <f t="shared" ref="AW47" si="411">PRODUCT(W47*100*1/W57)</f>
        <v>0</v>
      </c>
      <c r="AX47" s="24">
        <f t="shared" ref="AX47" si="412">PRODUCT(X47*100*1/X57)</f>
        <v>0</v>
      </c>
      <c r="AY47" s="25">
        <f t="shared" ref="AY47" si="413">PRODUCT(Y47*100*1/Y57)</f>
        <v>0</v>
      </c>
      <c r="AZ47" s="24">
        <f t="shared" ref="AZ47" si="414">PRODUCT(Z47*100*1/Z57)</f>
        <v>0</v>
      </c>
      <c r="BA47" s="24">
        <f t="shared" ref="BA47" si="415">PRODUCT(AA47*100*1/AA57)</f>
        <v>0</v>
      </c>
      <c r="BB47" s="24">
        <f t="shared" ref="BB47" si="416">PRODUCT(AB47*100*1/AB57)</f>
        <v>0</v>
      </c>
      <c r="BC47" s="26">
        <f t="shared" ref="BC47" si="417">PRODUCT(AC47*100*1/AC57)</f>
        <v>0</v>
      </c>
      <c r="BD47" s="24">
        <f t="shared" ref="BD47" si="418">PRODUCT(AD47*100*1/AD57)</f>
        <v>0</v>
      </c>
      <c r="BE47" s="24">
        <f t="shared" ref="BE47" si="419">PRODUCT(AE47*100*1/AE57)</f>
        <v>0</v>
      </c>
      <c r="BF47" s="24">
        <f t="shared" ref="BF47" si="420">PRODUCT(AF47*100*1/AF57)</f>
        <v>0</v>
      </c>
      <c r="BG47" s="24">
        <f t="shared" ref="BG47" si="421">PRODUCT(AG47*100*1/AG57)</f>
        <v>0</v>
      </c>
      <c r="BH47" s="38">
        <f t="shared" ref="BH47" si="422">PRODUCT(AH47*100*1/AH57)</f>
        <v>0</v>
      </c>
      <c r="BI47" s="24">
        <f t="shared" ref="BI47" si="423">PRODUCT(AI47*100*1/AI57)</f>
        <v>33.333333333333336</v>
      </c>
      <c r="BJ47" s="24">
        <f t="shared" ref="BJ47" si="424">PRODUCT(AJ47*100*1/AJ57)</f>
        <v>33.333333333333336</v>
      </c>
      <c r="BK47" s="24">
        <f t="shared" ref="BK47" si="425">PRODUCT(AK47*100*1/AK57)</f>
        <v>33.333333333333336</v>
      </c>
      <c r="BL47" s="24">
        <f t="shared" ref="BL47" si="426">PRODUCT(AL47*100*1/AL57)</f>
        <v>0</v>
      </c>
      <c r="BM47" s="24">
        <f t="shared" ref="BM47" si="427">PRODUCT(AM47*100*1/AM57)</f>
        <v>0</v>
      </c>
      <c r="BN47" s="24">
        <f t="shared" ref="BN47" si="428">PRODUCT(AN47*100*1/AN57)</f>
        <v>0</v>
      </c>
      <c r="BO47" s="24">
        <f t="shared" ref="BO47" si="429">PRODUCT(AO47*100*1/AO57)</f>
        <v>0</v>
      </c>
      <c r="BP47" s="24">
        <f t="shared" ref="BP47" si="430">PRODUCT(AP47*100*1/AP57)</f>
        <v>0</v>
      </c>
      <c r="BQ47" s="25">
        <f t="shared" ref="BQ47" si="431">PRODUCT(AQ47*100*1/AQ57)</f>
        <v>33.333333333333336</v>
      </c>
      <c r="BR47" s="25">
        <f t="shared" ref="BR47" si="432">PRODUCT(AR47*100*1/AR57)</f>
        <v>0</v>
      </c>
      <c r="BS47" s="25">
        <f t="shared" ref="BS47" si="433">PRODUCT(AS47*100*1/AS57)</f>
        <v>0</v>
      </c>
      <c r="BT47" s="27">
        <f t="shared" ref="BT47" si="434">PRODUCT(AT47*100*1/AT57)</f>
        <v>0</v>
      </c>
      <c r="BV47" s="38">
        <v>1</v>
      </c>
      <c r="BW47" s="32">
        <f t="shared" ref="BW47" si="435">AW41+AW42+AW43+AW44+AW45+AW46+AW47</f>
        <v>0</v>
      </c>
      <c r="BX47" s="24">
        <f t="shared" ref="BX47" si="436">AX41+AX42+AX43+AX44+AX45+AX46+AX47</f>
        <v>0</v>
      </c>
      <c r="BY47" s="25">
        <f t="shared" ref="BY47" si="437">AY41+AY42+AY43+AY44+AY45+AY46+AY47</f>
        <v>0</v>
      </c>
      <c r="BZ47" s="24">
        <f t="shared" ref="BZ47" si="438">AZ41+AZ42+AZ43+AZ44+AZ45+AZ46+AZ47</f>
        <v>0</v>
      </c>
      <c r="CA47" s="24">
        <f t="shared" ref="CA47" si="439">BA41+BA42+BA43+BA44+BA45+BA46+BA47</f>
        <v>0</v>
      </c>
      <c r="CB47" s="24">
        <f t="shared" ref="CB47" si="440">BB41+BB42+BB43+BB44+BB45+BB46+BB47</f>
        <v>0</v>
      </c>
      <c r="CC47" s="26">
        <f t="shared" ref="CC47" si="441">BC41+BC42+BC43+BC44+BC45+BC46+BC47</f>
        <v>0</v>
      </c>
      <c r="CD47" s="24">
        <f t="shared" ref="CD47" si="442">BD41+BD42+BD43+BD44+BD45+BD46+BD47</f>
        <v>0</v>
      </c>
      <c r="CE47" s="24">
        <f t="shared" ref="CE47" si="443">BE41+BE42+BE43+BE44+BE45+BE46+BE47</f>
        <v>0</v>
      </c>
      <c r="CF47" s="24">
        <f t="shared" ref="CF47" si="444">BF41+BF42+BF43+BF44+BF45+BF46+BF47</f>
        <v>0</v>
      </c>
      <c r="CG47" s="24">
        <f t="shared" ref="CG47" si="445">BG41+BG42+BG43+BG44+BG45+BG46+BG47</f>
        <v>0</v>
      </c>
      <c r="CH47" s="38">
        <f t="shared" ref="CH47" si="446">BH41+BH42+BH43+BH44+BH45+BH46+BH47</f>
        <v>66.666666666666671</v>
      </c>
      <c r="CI47" s="24">
        <f t="shared" ref="CI47" si="447">BI41+BI42+BI43+BI44+BI45+BI46+BI47</f>
        <v>33.333333333333336</v>
      </c>
      <c r="CJ47" s="24">
        <f t="shared" ref="CJ47" si="448">BJ41+BJ42+BJ43+BJ44+BJ45+BJ46+BJ47</f>
        <v>33.333333333333336</v>
      </c>
      <c r="CK47" s="24">
        <f t="shared" ref="CK47" si="449">BK41+BK42+BK43+BK44+BK45+BK46+BK47</f>
        <v>66.666666666666671</v>
      </c>
      <c r="CL47" s="24">
        <f t="shared" ref="CL47" si="450">BL41+BL42+BL43+BL44+BL45+BL46+BL47</f>
        <v>100</v>
      </c>
      <c r="CM47" s="24">
        <f t="shared" ref="CM47" si="451">BM41+BM42+BM43+BM44+BM45+BM46+BM47</f>
        <v>33.333333333333336</v>
      </c>
      <c r="CN47" s="24">
        <f t="shared" ref="CN47" si="452">BN41+BN42+BN43+BN44+BN45+BN46+BN47</f>
        <v>0</v>
      </c>
      <c r="CO47" s="24">
        <f t="shared" ref="CO47" si="453">BO41+BO42+BO43+BO44+BO45+BO46+BO47</f>
        <v>33.333333333333336</v>
      </c>
      <c r="CP47" s="24">
        <f t="shared" ref="CP47" si="454">BP41+BP42+BP43+BP44+BP45+BP46+BP47</f>
        <v>66.666666666666671</v>
      </c>
      <c r="CQ47" s="25">
        <f t="shared" ref="CQ47" si="455">BQ41+BQ42+BQ43+BQ44+BQ45+BQ46+BQ47</f>
        <v>66.666666666666671</v>
      </c>
      <c r="CR47" s="25">
        <f t="shared" ref="CR47" si="456">BR41+BR42+BR43+BR44+BR45+BR46+BR47</f>
        <v>66.666666666666671</v>
      </c>
      <c r="CS47" s="25">
        <f t="shared" ref="CS47" si="457">BS41+BS42+BS43+BS44+BS45+BS46+BS47</f>
        <v>66.666666666666671</v>
      </c>
      <c r="CT47" s="27">
        <f t="shared" ref="CT47" si="458">BT41+BT42+BT43+BT44+BT45+BT46+BT47</f>
        <v>100</v>
      </c>
      <c r="CU47" s="29"/>
      <c r="CV47" s="29"/>
      <c r="CW47" s="9"/>
      <c r="CX47" s="9"/>
      <c r="CY47" s="9" t="str">
        <f>A39</f>
        <v>Enterococcus faecium</v>
      </c>
      <c r="CZ47" s="9"/>
      <c r="DA47" s="9"/>
      <c r="DB47" s="9"/>
      <c r="DC47" s="9"/>
      <c r="DD47" s="9"/>
      <c r="DE47" s="9"/>
      <c r="DF47" s="9"/>
      <c r="DG47" s="9"/>
      <c r="DH47" s="9"/>
      <c r="DI47" s="9"/>
      <c r="DJ47" s="9"/>
      <c r="DK47" s="9"/>
      <c r="DL47" s="9"/>
      <c r="DM47" s="9"/>
      <c r="DN47" s="9"/>
      <c r="DO47" s="9"/>
      <c r="DP47" s="9"/>
      <c r="DQ47" s="9"/>
      <c r="DR47" s="9"/>
      <c r="DS47" s="9"/>
      <c r="DT47" s="9"/>
      <c r="DU47" s="9"/>
    </row>
    <row r="48" spans="1:126" s="38" customFormat="1" x14ac:dyDescent="0.25">
      <c r="B48" s="38" t="s">
        <v>11</v>
      </c>
      <c r="C48" s="38">
        <v>0</v>
      </c>
      <c r="D48" s="38">
        <v>0</v>
      </c>
      <c r="E48" s="38">
        <v>0</v>
      </c>
      <c r="F48" s="38">
        <v>0</v>
      </c>
      <c r="G48" s="38">
        <v>0</v>
      </c>
      <c r="H48" s="38">
        <v>0</v>
      </c>
      <c r="I48" s="38">
        <v>0</v>
      </c>
      <c r="J48" s="38">
        <v>0</v>
      </c>
      <c r="K48" s="38">
        <v>0</v>
      </c>
      <c r="L48" s="38">
        <v>0</v>
      </c>
      <c r="M48" s="38">
        <v>1</v>
      </c>
      <c r="N48" s="38">
        <v>2</v>
      </c>
      <c r="O48" s="38">
        <v>0</v>
      </c>
      <c r="P48" s="38">
        <v>0</v>
      </c>
      <c r="Q48" s="38">
        <v>0</v>
      </c>
      <c r="R48" s="38">
        <v>0</v>
      </c>
      <c r="S48" s="38">
        <v>3</v>
      </c>
      <c r="V48" s="38">
        <v>2</v>
      </c>
      <c r="W48" s="8">
        <f>J41</f>
        <v>0</v>
      </c>
      <c r="X48" s="38">
        <f>J42</f>
        <v>0</v>
      </c>
      <c r="Y48" s="2">
        <f>J43</f>
        <v>1</v>
      </c>
      <c r="Z48" s="38">
        <f>J44</f>
        <v>0</v>
      </c>
      <c r="AA48" s="38">
        <f>J45</f>
        <v>0</v>
      </c>
      <c r="AB48" s="38">
        <f>J46</f>
        <v>0</v>
      </c>
      <c r="AC48" s="4">
        <f>J47</f>
        <v>0</v>
      </c>
      <c r="AD48" s="38">
        <f>J48</f>
        <v>0</v>
      </c>
      <c r="AE48" s="38">
        <f>J49</f>
        <v>0</v>
      </c>
      <c r="AF48" s="38">
        <f>J50</f>
        <v>1</v>
      </c>
      <c r="AG48" s="38">
        <f>J51</f>
        <v>0</v>
      </c>
      <c r="AH48" s="38">
        <f>J52</f>
        <v>1</v>
      </c>
      <c r="AI48" s="38">
        <f>J53</f>
        <v>1</v>
      </c>
      <c r="AJ48" s="38">
        <f>J54</f>
        <v>1</v>
      </c>
      <c r="AK48" s="38">
        <f>J55</f>
        <v>0</v>
      </c>
      <c r="AL48" s="38">
        <f>J56</f>
        <v>0</v>
      </c>
      <c r="AM48" s="38">
        <f>J57</f>
        <v>0</v>
      </c>
      <c r="AN48" s="38">
        <f>J58</f>
        <v>0</v>
      </c>
      <c r="AO48" s="38">
        <f>J59</f>
        <v>1</v>
      </c>
      <c r="AP48" s="38">
        <f>J60</f>
        <v>0</v>
      </c>
      <c r="AQ48" s="2">
        <f>J61</f>
        <v>1</v>
      </c>
      <c r="AR48" s="2">
        <f>J62</f>
        <v>0</v>
      </c>
      <c r="AS48" s="2">
        <f>J63</f>
        <v>0</v>
      </c>
      <c r="AT48" s="3">
        <f>J64</f>
        <v>0</v>
      </c>
      <c r="AU48" s="5"/>
      <c r="AV48" s="38">
        <v>2</v>
      </c>
      <c r="AW48" s="32">
        <f t="shared" ref="AW48" si="459">PRODUCT(W48*100*1/W57)</f>
        <v>0</v>
      </c>
      <c r="AX48" s="24">
        <f t="shared" ref="AX48" si="460">PRODUCT(X48*100*1/X57)</f>
        <v>0</v>
      </c>
      <c r="AY48" s="25">
        <f t="shared" ref="AY48" si="461">PRODUCT(Y48*100*1/Y57)</f>
        <v>33.333333333333336</v>
      </c>
      <c r="AZ48" s="24">
        <f t="shared" ref="AZ48" si="462">PRODUCT(Z48*100*1/Z57)</f>
        <v>0</v>
      </c>
      <c r="BA48" s="24">
        <f t="shared" ref="BA48" si="463">PRODUCT(AA48*100*1/AA57)</f>
        <v>0</v>
      </c>
      <c r="BB48" s="24">
        <f t="shared" ref="BB48" si="464">PRODUCT(AB48*100*1/AB57)</f>
        <v>0</v>
      </c>
      <c r="BC48" s="26">
        <f t="shared" ref="BC48" si="465">PRODUCT(AC48*100*1/AC57)</f>
        <v>0</v>
      </c>
      <c r="BD48" s="24">
        <f t="shared" ref="BD48" si="466">PRODUCT(AD48*100*1/AD57)</f>
        <v>0</v>
      </c>
      <c r="BE48" s="24">
        <f t="shared" ref="BE48" si="467">PRODUCT(AE48*100*1/AE57)</f>
        <v>0</v>
      </c>
      <c r="BF48" s="24">
        <f t="shared" ref="BF48" si="468">PRODUCT(AF48*100*1/AF57)</f>
        <v>33.333333333333336</v>
      </c>
      <c r="BG48" s="24">
        <f t="shared" ref="BG48" si="469">PRODUCT(AG48*100*1/AG57)</f>
        <v>0</v>
      </c>
      <c r="BH48" s="38">
        <f t="shared" ref="BH48" si="470">PRODUCT(AH48*100*1/AH57)</f>
        <v>33.333333333333336</v>
      </c>
      <c r="BI48" s="24">
        <f t="shared" ref="BI48" si="471">PRODUCT(AI48*100*1/AI57)</f>
        <v>33.333333333333336</v>
      </c>
      <c r="BJ48" s="24">
        <f t="shared" ref="BJ48" si="472">PRODUCT(AJ48*100*1/AJ57)</f>
        <v>33.333333333333336</v>
      </c>
      <c r="BK48" s="24">
        <f t="shared" ref="BK48" si="473">PRODUCT(AK48*100*1/AK57)</f>
        <v>0</v>
      </c>
      <c r="BL48" s="24">
        <f t="shared" ref="BL48" si="474">PRODUCT(AL48*100*1/AL57)</f>
        <v>0</v>
      </c>
      <c r="BM48" s="24">
        <f t="shared" ref="BM48" si="475">PRODUCT(AM48*100*1/AM57)</f>
        <v>0</v>
      </c>
      <c r="BN48" s="24">
        <f t="shared" ref="BN48" si="476">PRODUCT(AN48*100*1/AN57)</f>
        <v>0</v>
      </c>
      <c r="BO48" s="24">
        <f t="shared" ref="BO48" si="477">PRODUCT(AO48*100*1/AO57)</f>
        <v>33.333333333333336</v>
      </c>
      <c r="BP48" s="24">
        <f t="shared" ref="BP48" si="478">PRODUCT(AP48*100*1/AP57)</f>
        <v>0</v>
      </c>
      <c r="BQ48" s="25">
        <f t="shared" ref="BQ48" si="479">PRODUCT(AQ48*100*1/AQ57)</f>
        <v>33.333333333333336</v>
      </c>
      <c r="BR48" s="25">
        <f t="shared" ref="BR48" si="480">PRODUCT(AR48*100*1/AR57)</f>
        <v>0</v>
      </c>
      <c r="BS48" s="25">
        <f t="shared" ref="BS48" si="481">PRODUCT(AS48*100*1/AS57)</f>
        <v>0</v>
      </c>
      <c r="BT48" s="27">
        <f t="shared" ref="BT48" si="482">PRODUCT(AT48*100*1/AT57)</f>
        <v>0</v>
      </c>
      <c r="BV48" s="38">
        <v>2</v>
      </c>
      <c r="BW48" s="32">
        <f t="shared" ref="BW48" si="483">AW41+AW42+AW43+AW44+AW45+AW46+AW47+AW48</f>
        <v>0</v>
      </c>
      <c r="BX48" s="24">
        <f t="shared" ref="BX48" si="484">AX41+AX42+AX43+AX44+AX45+AX46+AX47+AX48</f>
        <v>0</v>
      </c>
      <c r="BY48" s="25">
        <f t="shared" ref="BY48" si="485">AY41+AY42+AY43+AY44+AY45+AY46+AY47+AY48</f>
        <v>33.333333333333336</v>
      </c>
      <c r="BZ48" s="24">
        <f t="shared" ref="BZ48" si="486">AZ41+AZ42+AZ43+AZ44+AZ45+AZ46+AZ47+AZ48</f>
        <v>0</v>
      </c>
      <c r="CA48" s="24">
        <f t="shared" ref="CA48" si="487">BA41+BA42+BA43+BA44+BA45+BA46+BA47+BA48</f>
        <v>0</v>
      </c>
      <c r="CB48" s="24">
        <f t="shared" ref="CB48" si="488">BB41+BB42+BB43+BB44+BB45+BB46+BB47+BB48</f>
        <v>0</v>
      </c>
      <c r="CC48" s="26">
        <f t="shared" ref="CC48" si="489">BC41+BC42+BC43+BC44+BC45+BC46+BC47+BC48</f>
        <v>0</v>
      </c>
      <c r="CD48" s="24">
        <f t="shared" ref="CD48" si="490">BD41+BD42+BD43+BD44+BD45+BD46+BD47+BD48</f>
        <v>0</v>
      </c>
      <c r="CE48" s="24">
        <f t="shared" ref="CE48" si="491">BE41+BE42+BE43+BE44+BE45+BE46+BE47+BE48</f>
        <v>0</v>
      </c>
      <c r="CF48" s="24">
        <f t="shared" ref="CF48" si="492">BF41+BF42+BF43+BF44+BF45+BF46+BF47+BF48</f>
        <v>33.333333333333336</v>
      </c>
      <c r="CG48" s="24">
        <f t="shared" ref="CG48" si="493">BG41+BG42+BG43+BG44+BG45+BG46+BG47+BG48</f>
        <v>0</v>
      </c>
      <c r="CH48" s="38">
        <f t="shared" ref="CH48" si="494">BH41+BH42+BH43+BH44+BH45+BH46+BH47+BH48</f>
        <v>100</v>
      </c>
      <c r="CI48" s="24">
        <f t="shared" ref="CI48" si="495">BI41+BI42+BI43+BI44+BI45+BI46+BI47+BI48</f>
        <v>66.666666666666671</v>
      </c>
      <c r="CJ48" s="24">
        <f t="shared" ref="CJ48" si="496">BJ41+BJ42+BJ43+BJ44+BJ45+BJ46+BJ47+BJ48</f>
        <v>66.666666666666671</v>
      </c>
      <c r="CK48" s="24">
        <f t="shared" ref="CK48" si="497">BK41+BK42+BK43+BK44+BK45+BK46+BK47+BK48</f>
        <v>66.666666666666671</v>
      </c>
      <c r="CL48" s="24">
        <f t="shared" ref="CL48" si="498">BL41+BL42+BL43+BL44+BL45+BL46+BL47+BL48</f>
        <v>100</v>
      </c>
      <c r="CM48" s="24">
        <f t="shared" ref="CM48" si="499">BM41+BM42+BM43+BM44+BM45+BM46+BM47+BM48</f>
        <v>33.333333333333336</v>
      </c>
      <c r="CN48" s="24">
        <f t="shared" ref="CN48" si="500">BN41+BN42+BN43+BN44+BN45+BN46+BN47+BN48</f>
        <v>0</v>
      </c>
      <c r="CO48" s="24">
        <f t="shared" ref="CO48" si="501">BO41+BO42+BO43+BO44+BO45+BO46+BO47+BO48</f>
        <v>66.666666666666671</v>
      </c>
      <c r="CP48" s="24">
        <f t="shared" ref="CP48" si="502">BP41+BP42+BP43+BP44+BP45+BP46+BP47+BP48</f>
        <v>66.666666666666671</v>
      </c>
      <c r="CQ48" s="25">
        <f t="shared" ref="CQ48" si="503">BQ41+BQ42+BQ43+BQ44+BQ45+BQ46+BQ47+BQ48</f>
        <v>100</v>
      </c>
      <c r="CR48" s="25">
        <f t="shared" ref="CR48" si="504">BR41+BR42+BR43+BR44+BR45+BR46+BR47+BR48</f>
        <v>66.666666666666671</v>
      </c>
      <c r="CS48" s="25">
        <f t="shared" ref="CS48" si="505">BS41+BS42+BS43+BS44+BS45+BS46+BS47+BS48</f>
        <v>66.666666666666671</v>
      </c>
      <c r="CT48" s="27">
        <f t="shared" ref="CT48" si="506">BT41+BT42+BT43+BT44+BT45+BT46+BT47+BT48</f>
        <v>100</v>
      </c>
      <c r="CU48" s="29"/>
      <c r="CV48" s="29"/>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6" s="38" customFormat="1" x14ac:dyDescent="0.25">
      <c r="B49" s="38" t="s">
        <v>13</v>
      </c>
      <c r="C49" s="38">
        <v>0</v>
      </c>
      <c r="D49" s="38">
        <v>0</v>
      </c>
      <c r="E49" s="38">
        <v>0</v>
      </c>
      <c r="F49" s="38">
        <v>0</v>
      </c>
      <c r="G49" s="38">
        <v>0</v>
      </c>
      <c r="H49" s="38">
        <v>0</v>
      </c>
      <c r="I49" s="38">
        <v>0</v>
      </c>
      <c r="J49" s="38">
        <v>0</v>
      </c>
      <c r="K49" s="38">
        <v>1</v>
      </c>
      <c r="L49" s="38">
        <v>1</v>
      </c>
      <c r="M49" s="38">
        <v>0</v>
      </c>
      <c r="N49" s="38">
        <v>1</v>
      </c>
      <c r="O49" s="38">
        <v>0</v>
      </c>
      <c r="P49" s="38">
        <v>0</v>
      </c>
      <c r="Q49" s="38">
        <v>0</v>
      </c>
      <c r="R49" s="38">
        <v>0</v>
      </c>
      <c r="S49" s="38">
        <v>3</v>
      </c>
      <c r="V49" s="38">
        <v>4</v>
      </c>
      <c r="W49" s="8">
        <f>K41</f>
        <v>1</v>
      </c>
      <c r="X49" s="38">
        <f>K42</f>
        <v>0</v>
      </c>
      <c r="Y49" s="2">
        <f>K43</f>
        <v>0</v>
      </c>
      <c r="Z49" s="38">
        <f>K44</f>
        <v>0</v>
      </c>
      <c r="AA49" s="38">
        <f>K45</f>
        <v>1</v>
      </c>
      <c r="AB49" s="38">
        <f>K46</f>
        <v>0</v>
      </c>
      <c r="AC49" s="4">
        <f>K47</f>
        <v>1</v>
      </c>
      <c r="AD49" s="38">
        <f>K48</f>
        <v>0</v>
      </c>
      <c r="AE49" s="38">
        <f>K49</f>
        <v>1</v>
      </c>
      <c r="AF49" s="38">
        <f>K50</f>
        <v>2</v>
      </c>
      <c r="AG49" s="38">
        <f>K51</f>
        <v>0</v>
      </c>
      <c r="AH49" s="38">
        <f>K52</f>
        <v>0</v>
      </c>
      <c r="AI49" s="38">
        <f>K53</f>
        <v>0</v>
      </c>
      <c r="AJ49" s="38">
        <f>K54</f>
        <v>0</v>
      </c>
      <c r="AK49" s="38">
        <f>K55</f>
        <v>0</v>
      </c>
      <c r="AL49" s="38">
        <f>K56</f>
        <v>0</v>
      </c>
      <c r="AM49" s="38">
        <f>K57</f>
        <v>2</v>
      </c>
      <c r="AN49" s="38">
        <f>K58</f>
        <v>2</v>
      </c>
      <c r="AO49" s="38">
        <f>K59</f>
        <v>0</v>
      </c>
      <c r="AP49" s="38">
        <f>K60</f>
        <v>0</v>
      </c>
      <c r="AQ49" s="2">
        <f>K61</f>
        <v>0</v>
      </c>
      <c r="AR49" s="2">
        <f>K62</f>
        <v>0</v>
      </c>
      <c r="AS49" s="3">
        <f>K63</f>
        <v>1</v>
      </c>
      <c r="AT49" s="3">
        <f>K64</f>
        <v>0</v>
      </c>
      <c r="AU49" s="5"/>
      <c r="AV49" s="38">
        <v>4</v>
      </c>
      <c r="AW49" s="32">
        <f t="shared" ref="AW49" si="507">PRODUCT(W49*100*1/W57)</f>
        <v>33.333333333333336</v>
      </c>
      <c r="AX49" s="24">
        <f t="shared" ref="AX49" si="508">PRODUCT(X49*100*1/X57)</f>
        <v>0</v>
      </c>
      <c r="AY49" s="25">
        <f t="shared" ref="AY49" si="509">PRODUCT(Y49*100*1/Y57)</f>
        <v>0</v>
      </c>
      <c r="AZ49" s="24">
        <f t="shared" ref="AZ49" si="510">PRODUCT(Z49*100*1/Z57)</f>
        <v>0</v>
      </c>
      <c r="BA49" s="24">
        <f t="shared" ref="BA49" si="511">PRODUCT(AA49*100*1/AA57)</f>
        <v>33.333333333333336</v>
      </c>
      <c r="BB49" s="24">
        <f t="shared" ref="BB49" si="512">PRODUCT(AB49*100*1/AB57)</f>
        <v>0</v>
      </c>
      <c r="BC49" s="26">
        <f t="shared" ref="BC49" si="513">PRODUCT(AC49*100*1/AC57)</f>
        <v>33.333333333333336</v>
      </c>
      <c r="BD49" s="24">
        <f t="shared" ref="BD49" si="514">PRODUCT(AD49*100*1/AD57)</f>
        <v>0</v>
      </c>
      <c r="BE49" s="24">
        <f t="shared" ref="BE49" si="515">PRODUCT(AE49*100*1/AE57)</f>
        <v>33.333333333333336</v>
      </c>
      <c r="BF49" s="24">
        <f t="shared" ref="BF49" si="516">PRODUCT(AF49*100*1/AF57)</f>
        <v>66.666666666666671</v>
      </c>
      <c r="BG49" s="24">
        <f t="shared" ref="BG49" si="517">PRODUCT(AG49*100*1/AG57)</f>
        <v>0</v>
      </c>
      <c r="BH49" s="38">
        <f t="shared" ref="BH49" si="518">PRODUCT(AH49*100*1/AH57)</f>
        <v>0</v>
      </c>
      <c r="BI49" s="24">
        <f t="shared" ref="BI49" si="519">PRODUCT(AI49*100*1/AI57)</f>
        <v>0</v>
      </c>
      <c r="BJ49" s="24">
        <f t="shared" ref="BJ49" si="520">PRODUCT(AJ49*100*1/AJ57)</f>
        <v>0</v>
      </c>
      <c r="BK49" s="24">
        <f t="shared" ref="BK49" si="521">PRODUCT(AK49*100*1/AK57)</f>
        <v>0</v>
      </c>
      <c r="BL49" s="24">
        <f t="shared" ref="BL49" si="522">PRODUCT(AL49*100*1/AL57)</f>
        <v>0</v>
      </c>
      <c r="BM49" s="24">
        <f t="shared" ref="BM49" si="523">PRODUCT(AM49*100*1/AM57)</f>
        <v>66.666666666666671</v>
      </c>
      <c r="BN49" s="24">
        <f t="shared" ref="BN49" si="524">PRODUCT(AN49*100*1/AN57)</f>
        <v>66.666666666666671</v>
      </c>
      <c r="BO49" s="24">
        <f t="shared" ref="BO49" si="525">PRODUCT(AO49*100*1/AO57)</f>
        <v>0</v>
      </c>
      <c r="BP49" s="24">
        <f t="shared" ref="BP49" si="526">PRODUCT(AP49*100*1/AP57)</f>
        <v>0</v>
      </c>
      <c r="BQ49" s="25">
        <f t="shared" ref="BQ49" si="527">PRODUCT(AQ49*100*1/AQ57)</f>
        <v>0</v>
      </c>
      <c r="BR49" s="25">
        <f t="shared" ref="BR49" si="528">PRODUCT(AR49*100*1/AR57)</f>
        <v>0</v>
      </c>
      <c r="BS49" s="27">
        <f t="shared" ref="BS49" si="529">PRODUCT(AS49*100*1/AS57)</f>
        <v>33.333333333333336</v>
      </c>
      <c r="BT49" s="27">
        <f t="shared" ref="BT49" si="530">PRODUCT(AT49*100*1/AT57)</f>
        <v>0</v>
      </c>
      <c r="BV49" s="38">
        <v>4</v>
      </c>
      <c r="BW49" s="32">
        <f t="shared" ref="BW49" si="531">AW41+AW42+AW43+AW44+AW45+AW46+AW47+AW48+AW49</f>
        <v>33.333333333333336</v>
      </c>
      <c r="BX49" s="24">
        <f t="shared" ref="BX49" si="532">AX41+AX42+AX43+AX44+AX45+AX46+AX47+AX48+AX49</f>
        <v>0</v>
      </c>
      <c r="BY49" s="25">
        <f t="shared" ref="BY49" si="533">AY41+AY42+AY43+AY44+AY45+AY46+AY47+AY48+AY49</f>
        <v>33.333333333333336</v>
      </c>
      <c r="BZ49" s="24">
        <f t="shared" ref="BZ49" si="534">AZ41+AZ42+AZ43+AZ44+AZ45+AZ46+AZ47+AZ48+AZ49</f>
        <v>0</v>
      </c>
      <c r="CA49" s="24">
        <f t="shared" ref="CA49" si="535">BA41+BA42+BA43+BA44+BA45+BA46+BA47+BA48+BA49</f>
        <v>33.333333333333336</v>
      </c>
      <c r="CB49" s="24">
        <f t="shared" ref="CB49" si="536">BB41+BB42+BB43+BB44+BB45+BB46+BB47+BB48+BB49</f>
        <v>0</v>
      </c>
      <c r="CC49" s="26">
        <f t="shared" ref="CC49" si="537">BC41+BC42+BC43+BC44+BC45+BC46+BC47+BC48+BC49</f>
        <v>33.333333333333336</v>
      </c>
      <c r="CD49" s="24">
        <f t="shared" ref="CD49" si="538">BD41+BD42+BD43+BD44+BD45+BD46+BD47+BD48+BD49</f>
        <v>0</v>
      </c>
      <c r="CE49" s="24">
        <f t="shared" ref="CE49" si="539">BE41+BE42+BE43+BE44+BE45+BE46+BE47+BE48+BE49</f>
        <v>33.333333333333336</v>
      </c>
      <c r="CF49" s="24">
        <f t="shared" ref="CF49" si="540">BF41+BF42+BF43+BF44+BF45+BF46+BF47+BF48+BF49</f>
        <v>100</v>
      </c>
      <c r="CG49" s="24">
        <f t="shared" ref="CG49" si="541">BG41+BG42+BG43+BG44+BG45+BG46+BG47+BG48+BG49</f>
        <v>0</v>
      </c>
      <c r="CH49" s="38">
        <f t="shared" ref="CH49" si="542">BH41+BH42+BH43+BH44+BH45+BH46+BH47+BH48+BH49</f>
        <v>100</v>
      </c>
      <c r="CI49" s="24">
        <f t="shared" ref="CI49" si="543">BI41+BI42+BI43+BI44+BI45+BI46+BI47+BI48+BI49</f>
        <v>66.666666666666671</v>
      </c>
      <c r="CJ49" s="24">
        <f t="shared" ref="CJ49" si="544">BJ41+BJ42+BJ43+BJ44+BJ45+BJ46+BJ47+BJ48+BJ49</f>
        <v>66.666666666666671</v>
      </c>
      <c r="CK49" s="24">
        <f t="shared" ref="CK49" si="545">BK41+BK42+BK43+BK44+BK45+BK46+BK47+BK48+BK49</f>
        <v>66.666666666666671</v>
      </c>
      <c r="CL49" s="24">
        <f t="shared" ref="CL49" si="546">BL41+BL42+BL43+BL44+BL45+BL46+BL47+BL48+BL49</f>
        <v>100</v>
      </c>
      <c r="CM49" s="24">
        <f t="shared" ref="CM49" si="547">BM41+BM42+BM43+BM44+BM45+BM46+BM47+BM48+BM49</f>
        <v>100</v>
      </c>
      <c r="CN49" s="24">
        <f t="shared" ref="CN49" si="548">BN41+BN42+BN43+BN44+BN45+BN46+BN47+BN48+BN49</f>
        <v>66.666666666666671</v>
      </c>
      <c r="CO49" s="24">
        <f t="shared" ref="CO49" si="549">BO41+BO42+BO43+BO44+BO45+BO46+BO47+BO48+BO49</f>
        <v>66.666666666666671</v>
      </c>
      <c r="CP49" s="24">
        <f t="shared" ref="CP49" si="550">BP41+BP42+BP43+BP44+BP45+BP46+BP47+BP48+BP49</f>
        <v>66.666666666666671</v>
      </c>
      <c r="CQ49" s="25">
        <f t="shared" ref="CQ49" si="551">BQ41+BQ42+BQ43+BQ44+BQ45+BQ46+BQ47+BQ48+BQ49</f>
        <v>100</v>
      </c>
      <c r="CR49" s="25">
        <f t="shared" ref="CR49" si="552">BR41+BR42+BR43+BR44+BR45+BR46+BR47+BR48+BR49</f>
        <v>66.666666666666671</v>
      </c>
      <c r="CS49" s="27">
        <f t="shared" ref="CS49" si="553">BS41+BS42+BS43+BS44+BS45+BS46+BS47+BS48+BS49</f>
        <v>100</v>
      </c>
      <c r="CT49" s="27">
        <f t="shared" ref="CT49" si="554">BT41+BT42+BT43+BT44+BT45+BT46+BT47+BT48+BT49</f>
        <v>100</v>
      </c>
      <c r="CU49" s="30"/>
      <c r="CV49" s="30"/>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6" s="38" customFormat="1" x14ac:dyDescent="0.25">
      <c r="B50" s="38" t="s">
        <v>14</v>
      </c>
      <c r="C50" s="38">
        <v>0</v>
      </c>
      <c r="D50" s="38">
        <v>0</v>
      </c>
      <c r="E50" s="38">
        <v>0</v>
      </c>
      <c r="F50" s="38">
        <v>0</v>
      </c>
      <c r="G50" s="38">
        <v>0</v>
      </c>
      <c r="H50" s="38">
        <v>0</v>
      </c>
      <c r="I50" s="38">
        <v>0</v>
      </c>
      <c r="J50" s="38">
        <v>1</v>
      </c>
      <c r="K50" s="38">
        <v>2</v>
      </c>
      <c r="L50" s="38">
        <v>0</v>
      </c>
      <c r="M50" s="38">
        <v>0</v>
      </c>
      <c r="N50" s="38">
        <v>0</v>
      </c>
      <c r="O50" s="38">
        <v>0</v>
      </c>
      <c r="P50" s="38">
        <v>0</v>
      </c>
      <c r="Q50" s="38">
        <v>0</v>
      </c>
      <c r="R50" s="38">
        <v>0</v>
      </c>
      <c r="S50" s="38">
        <v>3</v>
      </c>
      <c r="V50" s="38">
        <v>8</v>
      </c>
      <c r="W50" s="8">
        <f>L41</f>
        <v>2</v>
      </c>
      <c r="X50" s="38">
        <f>L42</f>
        <v>0</v>
      </c>
      <c r="Y50" s="4">
        <f>L43</f>
        <v>0</v>
      </c>
      <c r="Z50" s="38">
        <f>L44</f>
        <v>0</v>
      </c>
      <c r="AA50" s="38">
        <f>L45</f>
        <v>0</v>
      </c>
      <c r="AB50" s="38">
        <f>L46</f>
        <v>0</v>
      </c>
      <c r="AC50" s="3">
        <f>L47</f>
        <v>0</v>
      </c>
      <c r="AD50" s="38">
        <f>L48</f>
        <v>0</v>
      </c>
      <c r="AE50" s="38">
        <f>L49</f>
        <v>1</v>
      </c>
      <c r="AF50" s="38">
        <f>L50</f>
        <v>0</v>
      </c>
      <c r="AG50" s="38">
        <f>L51</f>
        <v>0</v>
      </c>
      <c r="AH50" s="38">
        <f>L52</f>
        <v>0</v>
      </c>
      <c r="AI50" s="38">
        <f>L53</f>
        <v>1</v>
      </c>
      <c r="AJ50" s="38">
        <f>L54</f>
        <v>0</v>
      </c>
      <c r="AK50" s="38">
        <f>L55</f>
        <v>1</v>
      </c>
      <c r="AL50" s="38">
        <f>L56</f>
        <v>0</v>
      </c>
      <c r="AM50" s="38">
        <f>L57</f>
        <v>0</v>
      </c>
      <c r="AN50" s="38">
        <f>L58</f>
        <v>1</v>
      </c>
      <c r="AO50" s="38">
        <f>L59</f>
        <v>0</v>
      </c>
      <c r="AP50" s="38">
        <f>L60</f>
        <v>1</v>
      </c>
      <c r="AQ50" s="3">
        <f>L61</f>
        <v>0</v>
      </c>
      <c r="AR50" s="3">
        <f>L62</f>
        <v>0</v>
      </c>
      <c r="AS50" s="3">
        <f>L63</f>
        <v>0</v>
      </c>
      <c r="AT50" s="3">
        <f>L64</f>
        <v>0</v>
      </c>
      <c r="AU50" s="7"/>
      <c r="AV50" s="38">
        <v>8</v>
      </c>
      <c r="AW50" s="32">
        <f t="shared" ref="AW50" si="555">PRODUCT(W50*100*1/W57)</f>
        <v>66.666666666666671</v>
      </c>
      <c r="AX50" s="24">
        <f t="shared" ref="AX50" si="556">PRODUCT(X50*100*1/X57)</f>
        <v>0</v>
      </c>
      <c r="AY50" s="26">
        <f t="shared" ref="AY50" si="557">PRODUCT(Y50*100*1/Y57)</f>
        <v>0</v>
      </c>
      <c r="AZ50" s="24">
        <f t="shared" ref="AZ50" si="558">PRODUCT(Z50*100*1/Z57)</f>
        <v>0</v>
      </c>
      <c r="BA50" s="24">
        <f t="shared" ref="BA50" si="559">PRODUCT(AA50*100*1/AA57)</f>
        <v>0</v>
      </c>
      <c r="BB50" s="24">
        <f t="shared" ref="BB50" si="560">PRODUCT(AB50*100*1/AB57)</f>
        <v>0</v>
      </c>
      <c r="BC50" s="27">
        <f t="shared" ref="BC50" si="561">PRODUCT(AC50*100*1/AC57)</f>
        <v>0</v>
      </c>
      <c r="BD50" s="24">
        <f t="shared" ref="BD50" si="562">PRODUCT(AD50*100*1/AD57)</f>
        <v>0</v>
      </c>
      <c r="BE50" s="24">
        <f t="shared" ref="BE50" si="563">PRODUCT(AE50*100*1/AE57)</f>
        <v>33.333333333333336</v>
      </c>
      <c r="BF50" s="24">
        <f t="shared" ref="BF50" si="564">PRODUCT(AF50*100*1/AF57)</f>
        <v>0</v>
      </c>
      <c r="BG50" s="24">
        <f t="shared" ref="BG50" si="565">PRODUCT(AG50*100*1/AG57)</f>
        <v>0</v>
      </c>
      <c r="BH50" s="38">
        <f t="shared" ref="BH50" si="566">PRODUCT(AH50*100*1/AH57)</f>
        <v>0</v>
      </c>
      <c r="BI50" s="24">
        <f t="shared" ref="BI50" si="567">PRODUCT(AI50*100*1/AI57)</f>
        <v>33.333333333333336</v>
      </c>
      <c r="BJ50" s="24">
        <f t="shared" ref="BJ50" si="568">PRODUCT(AJ50*100*1/AJ57)</f>
        <v>0</v>
      </c>
      <c r="BK50" s="24">
        <f t="shared" ref="BK50" si="569">PRODUCT(AK50*100*1/AK57)</f>
        <v>33.333333333333336</v>
      </c>
      <c r="BL50" s="24">
        <f t="shared" ref="BL50" si="570">PRODUCT(AL50*100*1/AL57)</f>
        <v>0</v>
      </c>
      <c r="BM50" s="24">
        <f t="shared" ref="BM50" si="571">PRODUCT(AM50*100*1/AM57)</f>
        <v>0</v>
      </c>
      <c r="BN50" s="24">
        <f t="shared" ref="BN50" si="572">PRODUCT(AN50*100*1/AN57)</f>
        <v>33.333333333333336</v>
      </c>
      <c r="BO50" s="24">
        <f t="shared" ref="BO50" si="573">PRODUCT(AO50*100*1/AO57)</f>
        <v>0</v>
      </c>
      <c r="BP50" s="24">
        <f t="shared" ref="BP50" si="574">PRODUCT(AP50*100*1/AP57)</f>
        <v>33.333333333333336</v>
      </c>
      <c r="BQ50" s="27">
        <f t="shared" ref="BQ50" si="575">PRODUCT(AQ50*100*1/AQ57)</f>
        <v>0</v>
      </c>
      <c r="BR50" s="27">
        <f t="shared" ref="BR50" si="576">PRODUCT(AR50*100*1/AR57)</f>
        <v>0</v>
      </c>
      <c r="BS50" s="27">
        <f t="shared" ref="BS50" si="577">PRODUCT(AS50*100*1/AS57)</f>
        <v>0</v>
      </c>
      <c r="BT50" s="27">
        <f t="shared" ref="BT50" si="578">PRODUCT(AT50*100*1/AT57)</f>
        <v>0</v>
      </c>
      <c r="BV50" s="38">
        <v>8</v>
      </c>
      <c r="BW50" s="32">
        <f t="shared" ref="BW50" si="579">AW41+AW42+AW43+AW44+AW45+AW46+AW47+AW48+AW49+AW50</f>
        <v>100</v>
      </c>
      <c r="BX50" s="24">
        <f t="shared" ref="BX50" si="580">AX41+AX42+AX43+AX44+AX45+AX46+AX47+AX48+AX49+AX50</f>
        <v>0</v>
      </c>
      <c r="BY50" s="26">
        <f t="shared" ref="BY50" si="581">AY41+AY42+AY43+AY44+AY45+AY46+AY47+AY48+AY49+AY50</f>
        <v>33.333333333333336</v>
      </c>
      <c r="BZ50" s="24">
        <f t="shared" ref="BZ50" si="582">AZ41+AZ42+AZ43+AZ44+AZ45+AZ46+AZ47+AZ48+AZ49+AZ50</f>
        <v>0</v>
      </c>
      <c r="CA50" s="24">
        <f t="shared" ref="CA50" si="583">BA41+BA42+BA43+BA44+BA45+BA46+BA47+BA48+BA49+BA50</f>
        <v>33.333333333333336</v>
      </c>
      <c r="CB50" s="24">
        <f t="shared" ref="CB50" si="584">BB41+BB42+BB43+BB44+BB45+BB46+BB47+BB48+BB49+BB50</f>
        <v>0</v>
      </c>
      <c r="CC50" s="27">
        <f t="shared" ref="CC50" si="585">BC41+BC42+BC43+BC44+BC45+BC46+BC47+BC48+BC49+BC50</f>
        <v>33.333333333333336</v>
      </c>
      <c r="CD50" s="24">
        <f t="shared" ref="CD50" si="586">BD41+BD42+BD43+BD44+BD45+BD46+BD47+BD48+BD49+BD50</f>
        <v>0</v>
      </c>
      <c r="CE50" s="24">
        <f t="shared" ref="CE50" si="587">BE41+BE42+BE43+BE44+BE45+BE46+BE47+BE48+BE49+BE50</f>
        <v>66.666666666666671</v>
      </c>
      <c r="CF50" s="24">
        <f t="shared" ref="CF50" si="588">BF41+BF42+BF43+BF44+BF45+BF46+BF47+BF48+BF49+BF50</f>
        <v>100</v>
      </c>
      <c r="CG50" s="24">
        <f t="shared" ref="CG50" si="589">BG41+BG42+BG43+BG44+BG45+BG46+BG47+BG48+BG49+BG50</f>
        <v>0</v>
      </c>
      <c r="CH50" s="38">
        <f t="shared" ref="CH50" si="590">BH41+BH42+BH43+BH44+BH45+BH46+BH47+BH48+BH49+BH50</f>
        <v>100</v>
      </c>
      <c r="CI50" s="24">
        <f t="shared" ref="CI50" si="591">BI41+BI42+BI43+BI44+BI45+BI46+BI47+BI48+BI49+BI50</f>
        <v>100</v>
      </c>
      <c r="CJ50" s="24">
        <f t="shared" ref="CJ50" si="592">BJ41+BJ42+BJ43+BJ44+BJ45+BJ46+BJ47+BJ48+BJ49+BJ50</f>
        <v>66.666666666666671</v>
      </c>
      <c r="CK50" s="24">
        <f t="shared" ref="CK50" si="593">BK41+BK42+BK43+BK44+BK45+BK46+BK47+BK48+BK49+BK50</f>
        <v>100</v>
      </c>
      <c r="CL50" s="24">
        <f t="shared" ref="CL50" si="594">BL41+BL42+BL43+BL44+BL45+BL46+BL47+BL48+BL49+BL50</f>
        <v>100</v>
      </c>
      <c r="CM50" s="24">
        <f t="shared" ref="CM50" si="595">BM41+BM42+BM43+BM44+BM45+BM46+BM47+BM48+BM49+BM50</f>
        <v>100</v>
      </c>
      <c r="CN50" s="24">
        <f t="shared" ref="CN50" si="596">BN41+BN42+BN43+BN44+BN45+BN46+BN47+BN48+BN49+BN50</f>
        <v>100</v>
      </c>
      <c r="CO50" s="24">
        <f t="shared" ref="CO50" si="597">BO41+BO42+BO43+BO44+BO45+BO46+BO47+BO48+BO49+BO50</f>
        <v>66.666666666666671</v>
      </c>
      <c r="CP50" s="24">
        <f t="shared" ref="CP50" si="598">BP41+BP42+BP43+BP44+BP45+BP46+BP47+BP48+BP49+BP50</f>
        <v>100</v>
      </c>
      <c r="CQ50" s="27">
        <f t="shared" ref="CQ50" si="599">BQ41+BQ42+BQ43+BQ44+BQ45+BQ46+BQ47+BQ48+BQ49+BQ50</f>
        <v>100</v>
      </c>
      <c r="CR50" s="27">
        <f t="shared" ref="CR50" si="600">BR41+BR42+BR43+BR44+BR45+BR46+BR47+BR48+BR49+BR50</f>
        <v>66.666666666666671</v>
      </c>
      <c r="CS50" s="27">
        <f t="shared" ref="CS50" si="601">BS41+BS42+BS43+BS44+BS45+BS46+BS47+BS48+BS49+BS50</f>
        <v>100</v>
      </c>
      <c r="CT50" s="27">
        <f t="shared" ref="CT50" si="602">BT41+BT42+BT43+BT44+BT45+BT46+BT47+BT48+BT49+BT50</f>
        <v>100</v>
      </c>
      <c r="CU50" s="30"/>
      <c r="CV50" s="30"/>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6" s="38" customFormat="1" x14ac:dyDescent="0.25">
      <c r="B51" s="38" t="s">
        <v>16</v>
      </c>
      <c r="C51" s="38">
        <v>0</v>
      </c>
      <c r="D51" s="38">
        <v>0</v>
      </c>
      <c r="E51" s="38">
        <v>0</v>
      </c>
      <c r="F51" s="38">
        <v>0</v>
      </c>
      <c r="G51" s="38">
        <v>0</v>
      </c>
      <c r="H51" s="38">
        <v>0</v>
      </c>
      <c r="I51" s="38">
        <v>0</v>
      </c>
      <c r="J51" s="38">
        <v>0</v>
      </c>
      <c r="K51" s="38">
        <v>0</v>
      </c>
      <c r="L51" s="38">
        <v>0</v>
      </c>
      <c r="M51" s="38">
        <v>1</v>
      </c>
      <c r="N51" s="38">
        <v>1</v>
      </c>
      <c r="O51" s="38">
        <v>1</v>
      </c>
      <c r="P51" s="38">
        <v>0</v>
      </c>
      <c r="Q51" s="38">
        <v>0</v>
      </c>
      <c r="R51" s="38">
        <v>0</v>
      </c>
      <c r="S51" s="38">
        <v>3</v>
      </c>
      <c r="V51" s="38">
        <v>16</v>
      </c>
      <c r="W51" s="8">
        <f>M41</f>
        <v>0</v>
      </c>
      <c r="X51" s="38">
        <f>M42</f>
        <v>3</v>
      </c>
      <c r="Y51" s="3">
        <f>M43</f>
        <v>1</v>
      </c>
      <c r="Z51" s="38">
        <f>M44</f>
        <v>1</v>
      </c>
      <c r="AA51" s="38">
        <f>M45</f>
        <v>2</v>
      </c>
      <c r="AB51" s="38">
        <f>M46</f>
        <v>0</v>
      </c>
      <c r="AC51" s="3">
        <f>M47</f>
        <v>1</v>
      </c>
      <c r="AD51" s="38">
        <f>M48</f>
        <v>1</v>
      </c>
      <c r="AE51" s="38">
        <f>M49</f>
        <v>0</v>
      </c>
      <c r="AF51" s="38">
        <f>M50</f>
        <v>0</v>
      </c>
      <c r="AG51" s="38">
        <f>M51</f>
        <v>1</v>
      </c>
      <c r="AH51" s="38">
        <f>M52</f>
        <v>0</v>
      </c>
      <c r="AI51" s="38">
        <f>M53</f>
        <v>0</v>
      </c>
      <c r="AJ51" s="38">
        <f>M54</f>
        <v>1</v>
      </c>
      <c r="AK51" s="38">
        <f>M55</f>
        <v>0</v>
      </c>
      <c r="AL51" s="38">
        <f>M56</f>
        <v>0</v>
      </c>
      <c r="AM51" s="38">
        <f>M57</f>
        <v>0</v>
      </c>
      <c r="AN51" s="38">
        <f>M58</f>
        <v>0</v>
      </c>
      <c r="AO51" s="38">
        <f>M59</f>
        <v>0</v>
      </c>
      <c r="AP51" s="38">
        <f>M60</f>
        <v>0</v>
      </c>
      <c r="AQ51" s="3">
        <f>M61</f>
        <v>0</v>
      </c>
      <c r="AR51" s="3">
        <f>M62</f>
        <v>0</v>
      </c>
      <c r="AS51" s="3">
        <f>M63</f>
        <v>0</v>
      </c>
      <c r="AT51" s="3">
        <f>M64</f>
        <v>0</v>
      </c>
      <c r="AU51" s="7"/>
      <c r="AV51" s="38">
        <v>16</v>
      </c>
      <c r="AW51" s="32">
        <f t="shared" ref="AW51" si="603">PRODUCT(W51*100*1/W57)</f>
        <v>0</v>
      </c>
      <c r="AX51" s="24">
        <f t="shared" ref="AX51" si="604">PRODUCT(X51*100*1/X57)</f>
        <v>100</v>
      </c>
      <c r="AY51" s="27">
        <f t="shared" ref="AY51" si="605">PRODUCT(Y51*100*1/Y57)</f>
        <v>33.333333333333336</v>
      </c>
      <c r="AZ51" s="24">
        <f t="shared" ref="AZ51" si="606">PRODUCT(Z51*100*1/Z57)</f>
        <v>33.333333333333336</v>
      </c>
      <c r="BA51" s="24">
        <f t="shared" ref="BA51" si="607">PRODUCT(AA51*100*1/AA57)</f>
        <v>66.666666666666671</v>
      </c>
      <c r="BB51" s="24">
        <f t="shared" ref="BB51" si="608">PRODUCT(AB51*100*1/AB57)</f>
        <v>0</v>
      </c>
      <c r="BC51" s="27">
        <f t="shared" ref="BC51" si="609">PRODUCT(AC51*100*1/AC57)</f>
        <v>33.333333333333336</v>
      </c>
      <c r="BD51" s="24">
        <f t="shared" ref="BD51" si="610">PRODUCT(AD51*100*1/AD57)</f>
        <v>33.333333333333336</v>
      </c>
      <c r="BE51" s="24">
        <f t="shared" ref="BE51" si="611">PRODUCT(AE51*100*1/AE57)</f>
        <v>0</v>
      </c>
      <c r="BF51" s="24">
        <f t="shared" ref="BF51" si="612">PRODUCT(AF51*100*1/AF57)</f>
        <v>0</v>
      </c>
      <c r="BG51" s="24">
        <f t="shared" ref="BG51" si="613">PRODUCT(AG51*100*1/AG57)</f>
        <v>33.333333333333336</v>
      </c>
      <c r="BH51" s="38">
        <f t="shared" ref="BH51" si="614">PRODUCT(AH51*100*1/AH57)</f>
        <v>0</v>
      </c>
      <c r="BI51" s="24">
        <f t="shared" ref="BI51" si="615">PRODUCT(AI51*100*1/AI57)</f>
        <v>0</v>
      </c>
      <c r="BJ51" s="24">
        <f t="shared" ref="BJ51" si="616">PRODUCT(AJ51*100*1/AJ57)</f>
        <v>33.333333333333336</v>
      </c>
      <c r="BK51" s="24">
        <f t="shared" ref="BK51" si="617">PRODUCT(AK51*100*1/AK57)</f>
        <v>0</v>
      </c>
      <c r="BL51" s="24">
        <f t="shared" ref="BL51" si="618">PRODUCT(AL51*100*1/AL57)</f>
        <v>0</v>
      </c>
      <c r="BM51" s="24">
        <f t="shared" ref="BM51" si="619">PRODUCT(AM51*100*1/AM57)</f>
        <v>0</v>
      </c>
      <c r="BN51" s="24">
        <f t="shared" ref="BN51" si="620">PRODUCT(AN51*100*1/AN57)</f>
        <v>0</v>
      </c>
      <c r="BO51" s="24">
        <f t="shared" ref="BO51" si="621">PRODUCT(AO51*100*1/AO57)</f>
        <v>0</v>
      </c>
      <c r="BP51" s="24">
        <f t="shared" ref="BP51" si="622">PRODUCT(AP51*100*1/AP57)</f>
        <v>0</v>
      </c>
      <c r="BQ51" s="27">
        <f t="shared" ref="BQ51" si="623">PRODUCT(AQ51*100*1/AQ57)</f>
        <v>0</v>
      </c>
      <c r="BR51" s="27">
        <f t="shared" ref="BR51" si="624">PRODUCT(AR51*100*1/AR57)</f>
        <v>0</v>
      </c>
      <c r="BS51" s="27">
        <f t="shared" ref="BS51" si="625">PRODUCT(AS51*100*1/AS57)</f>
        <v>0</v>
      </c>
      <c r="BT51" s="27">
        <f t="shared" ref="BT51" si="626">PRODUCT(AT51*100*1/AT57)</f>
        <v>0</v>
      </c>
      <c r="BV51" s="38">
        <v>16</v>
      </c>
      <c r="BW51" s="32">
        <f t="shared" ref="BW51" si="627">AW41+AW42+AW43+AW44+AW45+AW46+AW47+AW48+AW49+AW50+AW51</f>
        <v>100</v>
      </c>
      <c r="BX51" s="24">
        <f t="shared" ref="BX51" si="628">AX41+AX42+AX43+AX44+AX45+AX46+AX47+AX48+AX49+AX50+AX51</f>
        <v>100</v>
      </c>
      <c r="BY51" s="27">
        <f t="shared" ref="BY51" si="629">AY41+AY42+AY43+AY44+AY45+AY46+AY47+AY48+AY49+AY50+AY51</f>
        <v>66.666666666666671</v>
      </c>
      <c r="BZ51" s="24">
        <f t="shared" ref="BZ51" si="630">AZ41+AZ42+AZ43+AZ44+AZ45+AZ46+AZ47+AZ48+AZ49+AZ50+AZ51</f>
        <v>33.333333333333336</v>
      </c>
      <c r="CA51" s="24">
        <f t="shared" ref="CA51" si="631">BA41+BA42+BA43+BA44+BA45+BA46+BA47+BA48+BA49+BA50+BA51</f>
        <v>100</v>
      </c>
      <c r="CB51" s="24">
        <f t="shared" ref="CB51" si="632">BB41+BB42+BB43+BB44+BB45+BB46+BB47+BB48+BB49+BB50+BB51</f>
        <v>0</v>
      </c>
      <c r="CC51" s="27">
        <f t="shared" ref="CC51" si="633">BC41+BC42+BC43+BC44+BC45+BC46+BC47+BC48+BC49+BC50+BC51</f>
        <v>66.666666666666671</v>
      </c>
      <c r="CD51" s="24">
        <f t="shared" ref="CD51" si="634">BD41+BD42+BD43+BD44+BD45+BD46+BD47+BD48+BD49+BD50+BD51</f>
        <v>33.333333333333336</v>
      </c>
      <c r="CE51" s="24">
        <f t="shared" ref="CE51" si="635">BE41+BE42+BE43+BE44+BE45+BE46+BE47+BE48+BE49+BE50+BE51</f>
        <v>66.666666666666671</v>
      </c>
      <c r="CF51" s="24">
        <f t="shared" ref="CF51" si="636">BF41+BF42+BF43+BF44+BF45+BF46+BF47+BF48+BF49+BF50+BF51</f>
        <v>100</v>
      </c>
      <c r="CG51" s="24">
        <f t="shared" ref="CG51" si="637">BG41+BG42+BG43+BG44+BG45+BG46+BG47+BG48+BG49+BG50+BG51</f>
        <v>33.333333333333336</v>
      </c>
      <c r="CH51" s="38">
        <f t="shared" ref="CH51" si="638">BH41+BH42+BH43+BH44+BH45+BH46+BH47+BH48+BH49+BH50+BH51</f>
        <v>100</v>
      </c>
      <c r="CI51" s="24">
        <f t="shared" ref="CI51" si="639">BI41+BI42+BI43+BI44+BI45+BI46+BI47+BI48+BI49+BI50+BI51</f>
        <v>100</v>
      </c>
      <c r="CJ51" s="24">
        <f t="shared" ref="CJ51" si="640">BJ41+BJ42+BJ43+BJ44+BJ45+BJ46+BJ47+BJ48+BJ49+BJ50+BJ51</f>
        <v>100</v>
      </c>
      <c r="CK51" s="24">
        <f t="shared" ref="CK51" si="641">BK41+BK42+BK43+BK44+BK45+BK46+BK47+BK48+BK49+BK50+BK51</f>
        <v>100</v>
      </c>
      <c r="CL51" s="24">
        <f t="shared" ref="CL51" si="642">BL41+BL42+BL43+BL44+BL45+BL46+BL47+BL48+BL49+BL50+BL51</f>
        <v>100</v>
      </c>
      <c r="CM51" s="24">
        <f t="shared" ref="CM51" si="643">BM41+BM42+BM43+BM44+BM45+BM46+BM47+BM48+BM49+BM50+BM51</f>
        <v>100</v>
      </c>
      <c r="CN51" s="24">
        <f t="shared" ref="CN51" si="644">BN41+BN42+BN43+BN44+BN45+BN46+BN47+BN48+BN49+BN50+BN51</f>
        <v>100</v>
      </c>
      <c r="CO51" s="24">
        <f t="shared" ref="CO51" si="645">BO41+BO42+BO43+BO44+BO45+BO46+BO47+BO48+BO49+BO50+BO51</f>
        <v>66.666666666666671</v>
      </c>
      <c r="CP51" s="24">
        <f t="shared" ref="CP51" si="646">BP41+BP42+BP43+BP44+BP45+BP46+BP47+BP48+BP49+BP50+BP51</f>
        <v>100</v>
      </c>
      <c r="CQ51" s="27">
        <f t="shared" ref="CQ51" si="647">BQ41+BQ42+BQ43+BQ44+BQ45+BQ46+BQ47+BQ48+BQ49+BQ50+BQ51</f>
        <v>100</v>
      </c>
      <c r="CR51" s="27">
        <f t="shared" ref="CR51" si="648">BR41+BR42+BR43+BR44+BR45+BR46+BR47+BR48+BR49+BR50+BR51</f>
        <v>66.666666666666671</v>
      </c>
      <c r="CS51" s="27">
        <f t="shared" ref="CS51" si="649">BS41+BS42+BS43+BS44+BS45+BS46+BS47+BS48+BS49+BS50+BS51</f>
        <v>100</v>
      </c>
      <c r="CT51" s="27">
        <f t="shared" ref="CT51" si="650">BT41+BT42+BT43+BT44+BT45+BT46+BT47+BT48+BT49+BT50+BT51</f>
        <v>100</v>
      </c>
      <c r="CU51" s="30"/>
      <c r="CV51" s="30"/>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6" s="38" customFormat="1" x14ac:dyDescent="0.25">
      <c r="B52" s="38" t="s">
        <v>17</v>
      </c>
      <c r="C52" s="38">
        <v>0</v>
      </c>
      <c r="D52" s="38">
        <v>0</v>
      </c>
      <c r="E52" s="38">
        <v>2</v>
      </c>
      <c r="F52" s="38">
        <v>0</v>
      </c>
      <c r="G52" s="38">
        <v>0</v>
      </c>
      <c r="H52" s="38">
        <v>0</v>
      </c>
      <c r="I52" s="38">
        <v>0</v>
      </c>
      <c r="J52" s="38">
        <v>1</v>
      </c>
      <c r="K52" s="38">
        <v>0</v>
      </c>
      <c r="L52" s="38">
        <v>0</v>
      </c>
      <c r="M52" s="38">
        <v>0</v>
      </c>
      <c r="N52" s="38">
        <v>0</v>
      </c>
      <c r="O52" s="38">
        <v>0</v>
      </c>
      <c r="P52" s="38">
        <v>0</v>
      </c>
      <c r="Q52" s="38">
        <v>0</v>
      </c>
      <c r="R52" s="38">
        <v>0</v>
      </c>
      <c r="S52" s="38">
        <v>3</v>
      </c>
      <c r="V52" s="38">
        <v>32</v>
      </c>
      <c r="W52" s="8">
        <f>N41</f>
        <v>0</v>
      </c>
      <c r="X52" s="38">
        <f>N42</f>
        <v>0</v>
      </c>
      <c r="Y52" s="3">
        <f>N43</f>
        <v>0</v>
      </c>
      <c r="Z52" s="38">
        <f>N44</f>
        <v>0</v>
      </c>
      <c r="AA52" s="38">
        <f>N45</f>
        <v>0</v>
      </c>
      <c r="AB52" s="38">
        <f>N46</f>
        <v>0</v>
      </c>
      <c r="AC52" s="3">
        <f>N47</f>
        <v>1</v>
      </c>
      <c r="AD52" s="38">
        <f>N48</f>
        <v>2</v>
      </c>
      <c r="AE52" s="38">
        <f>N49</f>
        <v>1</v>
      </c>
      <c r="AF52" s="38">
        <f>N50</f>
        <v>0</v>
      </c>
      <c r="AG52" s="38">
        <f>N51</f>
        <v>1</v>
      </c>
      <c r="AH52" s="38">
        <f>N52</f>
        <v>0</v>
      </c>
      <c r="AI52" s="38">
        <f>N53</f>
        <v>0</v>
      </c>
      <c r="AJ52" s="38">
        <f>N54</f>
        <v>0</v>
      </c>
      <c r="AK52" s="38">
        <f>N55</f>
        <v>0</v>
      </c>
      <c r="AL52" s="38">
        <f>N56</f>
        <v>0</v>
      </c>
      <c r="AM52" s="38">
        <f>N57</f>
        <v>0</v>
      </c>
      <c r="AN52" s="38">
        <f>N58</f>
        <v>0</v>
      </c>
      <c r="AO52" s="38">
        <f>N59</f>
        <v>1</v>
      </c>
      <c r="AP52" s="38">
        <f>N60</f>
        <v>0</v>
      </c>
      <c r="AQ52" s="3">
        <f>N61</f>
        <v>0</v>
      </c>
      <c r="AR52" s="3">
        <f>N62</f>
        <v>1</v>
      </c>
      <c r="AS52" s="3">
        <f>N63</f>
        <v>0</v>
      </c>
      <c r="AT52" s="3">
        <f>N64</f>
        <v>0</v>
      </c>
      <c r="AU52" s="7"/>
      <c r="AV52" s="38">
        <v>32</v>
      </c>
      <c r="AW52" s="32">
        <f t="shared" ref="AW52" si="651">PRODUCT(W52*100*1/W57)</f>
        <v>0</v>
      </c>
      <c r="AX52" s="24">
        <f t="shared" ref="AX52" si="652">PRODUCT(X52*100*1/X57)</f>
        <v>0</v>
      </c>
      <c r="AY52" s="27">
        <f t="shared" ref="AY52" si="653">PRODUCT(Y52*100*1/Y57)</f>
        <v>0</v>
      </c>
      <c r="AZ52" s="24">
        <f t="shared" ref="AZ52" si="654">PRODUCT(Z52*100*1/Z57)</f>
        <v>0</v>
      </c>
      <c r="BA52" s="24">
        <f t="shared" ref="BA52" si="655">PRODUCT(AA52*100*1/AA57)</f>
        <v>0</v>
      </c>
      <c r="BB52" s="24">
        <f t="shared" ref="BB52" si="656">PRODUCT(AB52*100*1/AB57)</f>
        <v>0</v>
      </c>
      <c r="BC52" s="27">
        <f t="shared" ref="BC52" si="657">PRODUCT(AC52*100*1/AC57)</f>
        <v>33.333333333333336</v>
      </c>
      <c r="BD52" s="24">
        <f t="shared" ref="BD52" si="658">PRODUCT(AD52*100*1/AD57)</f>
        <v>66.666666666666671</v>
      </c>
      <c r="BE52" s="24">
        <f t="shared" ref="BE52" si="659">PRODUCT(AE52*100*1/AE57)</f>
        <v>33.333333333333336</v>
      </c>
      <c r="BF52" s="24">
        <f t="shared" ref="BF52" si="660">PRODUCT(AF52*100*1/AF57)</f>
        <v>0</v>
      </c>
      <c r="BG52" s="24">
        <f t="shared" ref="BG52" si="661">PRODUCT(AG52*100*1/AG57)</f>
        <v>33.333333333333336</v>
      </c>
      <c r="BH52" s="38">
        <f t="shared" ref="BH52" si="662">PRODUCT(AH52*100*1/AH57)</f>
        <v>0</v>
      </c>
      <c r="BI52" s="24">
        <f t="shared" ref="BI52" si="663">PRODUCT(AI52*100*1/AI57)</f>
        <v>0</v>
      </c>
      <c r="BJ52" s="24">
        <f t="shared" ref="BJ52" si="664">PRODUCT(AJ52*100*1/AJ57)</f>
        <v>0</v>
      </c>
      <c r="BK52" s="24">
        <f t="shared" ref="BK52" si="665">PRODUCT(AK52*100*1/AK57)</f>
        <v>0</v>
      </c>
      <c r="BL52" s="24">
        <f t="shared" ref="BL52" si="666">PRODUCT(AL52*100*1/AL57)</f>
        <v>0</v>
      </c>
      <c r="BM52" s="24">
        <f t="shared" ref="BM52" si="667">PRODUCT(AM52*100*1/AM57)</f>
        <v>0</v>
      </c>
      <c r="BN52" s="24">
        <f t="shared" ref="BN52" si="668">PRODUCT(AN52*100*1/AN57)</f>
        <v>0</v>
      </c>
      <c r="BO52" s="24">
        <f t="shared" ref="BO52" si="669">PRODUCT(AO52*100*1/AO57)</f>
        <v>33.333333333333336</v>
      </c>
      <c r="BP52" s="24">
        <f t="shared" ref="BP52" si="670">PRODUCT(AP52*100*1/AP57)</f>
        <v>0</v>
      </c>
      <c r="BQ52" s="27">
        <f t="shared" ref="BQ52" si="671">PRODUCT(AQ52*100*1/AQ57)</f>
        <v>0</v>
      </c>
      <c r="BR52" s="27">
        <f t="shared" ref="BR52" si="672">PRODUCT(AR52*100*1/AR57)</f>
        <v>33.333333333333336</v>
      </c>
      <c r="BS52" s="27">
        <f t="shared" ref="BS52" si="673">PRODUCT(AS52*100*1/AS57)</f>
        <v>0</v>
      </c>
      <c r="BT52" s="27">
        <f t="shared" ref="BT52" si="674">PRODUCT(AT52*100*1/AT57)</f>
        <v>0</v>
      </c>
      <c r="BV52" s="38">
        <v>32</v>
      </c>
      <c r="BW52" s="32">
        <f t="shared" ref="BW52" si="675">AW41+AW42+AW43+AW44+AW45+AW46+AW47+AW48+AW49+AW50+AW51+AW52</f>
        <v>100</v>
      </c>
      <c r="BX52" s="24">
        <f t="shared" ref="BX52" si="676">AX41+AX42+AX43+AX44+AX45+AX46+AX47+AX48+AX49+AX50+AX51+AX52</f>
        <v>100</v>
      </c>
      <c r="BY52" s="27">
        <f t="shared" ref="BY52" si="677">AY41+AY42+AY43+AY44+AY45+AY46+AY47+AY48+AY49+AY50+AY51+AY52</f>
        <v>66.666666666666671</v>
      </c>
      <c r="BZ52" s="24">
        <f t="shared" ref="BZ52" si="678">AZ41+AZ42+AZ43+AZ44+AZ45+AZ46+AZ47+AZ48+AZ49+AZ50+AZ51+AZ52</f>
        <v>33.333333333333336</v>
      </c>
      <c r="CA52" s="24">
        <f t="shared" ref="CA52" si="679">BA41+BA42+BA43+BA44+BA45+BA46+BA47+BA48+BA49+BA50+BA51+BA52</f>
        <v>100</v>
      </c>
      <c r="CB52" s="24">
        <f t="shared" ref="CB52" si="680">BB41+BB42+BB43+BB44+BB45+BB46+BB47+BB48+BB49+BB50+BB51+BB52</f>
        <v>0</v>
      </c>
      <c r="CC52" s="27">
        <f t="shared" ref="CC52" si="681">BC41+BC42+BC43+BC44+BC45+BC46+BC47+BC48+BC49+BC50+BC51+BC52</f>
        <v>100</v>
      </c>
      <c r="CD52" s="24">
        <f t="shared" ref="CD52" si="682">BD41+BD42+BD43+BD44+BD45+BD46+BD47+BD48+BD49+BD50+BD51+BD52</f>
        <v>100</v>
      </c>
      <c r="CE52" s="24">
        <f t="shared" ref="CE52" si="683">BE41+BE42+BE43+BE44+BE45+BE46+BE47+BE48+BE49+BE50+BE51+BE52</f>
        <v>100</v>
      </c>
      <c r="CF52" s="24">
        <f t="shared" ref="CF52" si="684">BF41+BF42+BF43+BF44+BF45+BF46+BF47+BF48+BF49+BF50+BF51+BF52</f>
        <v>100</v>
      </c>
      <c r="CG52" s="24">
        <f t="shared" ref="CG52" si="685">BG41+BG42+BG43+BG44+BG45+BG46+BG47+BG48+BG49+BG50+BG51+BG52</f>
        <v>66.666666666666671</v>
      </c>
      <c r="CH52" s="38">
        <f t="shared" ref="CH52" si="686">BH41+BH42+BH43+BH44+BH45+BH46+BH47+BH48+BH49+BH50+BH51+BH52</f>
        <v>100</v>
      </c>
      <c r="CI52" s="24">
        <f t="shared" ref="CI52" si="687">BI41+BI42+BI43+BI44+BI45+BI46+BI47+BI48+BI49+BI50+BI51+BI52</f>
        <v>100</v>
      </c>
      <c r="CJ52" s="24">
        <f t="shared" ref="CJ52" si="688">BJ41+BJ42+BJ43+BJ44+BJ45+BJ46+BJ47+BJ48+BJ49+BJ50+BJ51+BJ52</f>
        <v>100</v>
      </c>
      <c r="CK52" s="24">
        <f t="shared" ref="CK52" si="689">BK41+BK42+BK43+BK44+BK45+BK46+BK47+BK48+BK49+BK50+BK51+BK52</f>
        <v>100</v>
      </c>
      <c r="CL52" s="24">
        <f t="shared" ref="CL52" si="690">BL41+BL42+BL43+BL44+BL45+BL46+BL47+BL48+BL49+BL50+BL51+BL52</f>
        <v>100</v>
      </c>
      <c r="CM52" s="24">
        <f t="shared" ref="CM52" si="691">BM41+BM42+BM43+BM44+BM45+BM46+BM47+BM48+BM49+BM50+BM51+BM52</f>
        <v>100</v>
      </c>
      <c r="CN52" s="24">
        <f t="shared" ref="CN52" si="692">BN41+BN42+BN43+BN44+BN45+BN46+BN47+BN48+BN49+BN50+BN51+BN52</f>
        <v>100</v>
      </c>
      <c r="CO52" s="24">
        <f t="shared" ref="CO52" si="693">BO41+BO42+BO43+BO44+BO45+BO46+BO47+BO48+BO49+BO50+BO51+BO52</f>
        <v>100</v>
      </c>
      <c r="CP52" s="24">
        <f t="shared" ref="CP52" si="694">BP41+BP42+BP43+BP44+BP45+BP46+BP47+BP48+BP49+BP50+BP51+BP52</f>
        <v>100</v>
      </c>
      <c r="CQ52" s="27">
        <f t="shared" ref="CQ52" si="695">BQ41+BQ42+BQ43+BQ44+BQ45+BQ46+BQ47+BQ48+BQ49+BQ50+BQ51+BQ52</f>
        <v>100</v>
      </c>
      <c r="CR52" s="27">
        <f t="shared" ref="CR52" si="696">BR41+BR42+BR43+BR44+BR45+BR46+BR47+BR48+BR49+BR50+BR51+BR52</f>
        <v>100</v>
      </c>
      <c r="CS52" s="27">
        <f t="shared" ref="CS52" si="697">BS41+BS42+BS43+BS44+BS45+BS46+BS47+BS48+BS49+BS50+BS51+BS52</f>
        <v>100</v>
      </c>
      <c r="CT52" s="27">
        <f t="shared" ref="CT52" si="698">BT41+BT42+BT43+BT44+BT45+BT46+BT47+BT48+BT49+BT50+BT51+BT52</f>
        <v>100</v>
      </c>
      <c r="CU52" s="30"/>
      <c r="CV52" s="30"/>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6" s="38" customFormat="1" x14ac:dyDescent="0.25">
      <c r="B53" s="38" t="s">
        <v>18</v>
      </c>
      <c r="C53" s="38">
        <v>0</v>
      </c>
      <c r="D53" s="38">
        <v>0</v>
      </c>
      <c r="E53" s="38">
        <v>0</v>
      </c>
      <c r="F53" s="38">
        <v>0</v>
      </c>
      <c r="G53" s="38">
        <v>0</v>
      </c>
      <c r="H53" s="38">
        <v>0</v>
      </c>
      <c r="I53" s="38">
        <v>1</v>
      </c>
      <c r="J53" s="38">
        <v>1</v>
      </c>
      <c r="K53" s="38">
        <v>0</v>
      </c>
      <c r="L53" s="38">
        <v>1</v>
      </c>
      <c r="M53" s="38">
        <v>0</v>
      </c>
      <c r="N53" s="38">
        <v>0</v>
      </c>
      <c r="O53" s="38">
        <v>0</v>
      </c>
      <c r="P53" s="38">
        <v>0</v>
      </c>
      <c r="Q53" s="38">
        <v>0</v>
      </c>
      <c r="R53" s="38">
        <v>0</v>
      </c>
      <c r="S53" s="38">
        <v>3</v>
      </c>
      <c r="V53" s="38">
        <v>64</v>
      </c>
      <c r="W53" s="8">
        <f>O41</f>
        <v>0</v>
      </c>
      <c r="X53" s="38">
        <f>O42</f>
        <v>0</v>
      </c>
      <c r="Y53" s="3">
        <f>O43</f>
        <v>1</v>
      </c>
      <c r="Z53" s="38">
        <f>O44</f>
        <v>1</v>
      </c>
      <c r="AA53" s="38">
        <f>O45</f>
        <v>0</v>
      </c>
      <c r="AB53" s="38">
        <f>O46</f>
        <v>3</v>
      </c>
      <c r="AC53" s="3">
        <f>O47</f>
        <v>0</v>
      </c>
      <c r="AD53" s="38">
        <f>O48</f>
        <v>0</v>
      </c>
      <c r="AE53" s="38">
        <f>O49</f>
        <v>0</v>
      </c>
      <c r="AF53" s="38">
        <f>O50</f>
        <v>0</v>
      </c>
      <c r="AG53" s="38">
        <f>O51</f>
        <v>1</v>
      </c>
      <c r="AH53" s="38">
        <f>O52</f>
        <v>0</v>
      </c>
      <c r="AI53" s="38">
        <f>O53</f>
        <v>0</v>
      </c>
      <c r="AJ53" s="38">
        <f>O54</f>
        <v>0</v>
      </c>
      <c r="AK53" s="38">
        <f>O55</f>
        <v>0</v>
      </c>
      <c r="AL53" s="38">
        <f>O56</f>
        <v>0</v>
      </c>
      <c r="AM53" s="38">
        <f>O57</f>
        <v>0</v>
      </c>
      <c r="AN53" s="38">
        <f>O58</f>
        <v>0</v>
      </c>
      <c r="AO53" s="38">
        <f>O59</f>
        <v>0</v>
      </c>
      <c r="AP53" s="38">
        <f>O60</f>
        <v>0</v>
      </c>
      <c r="AQ53" s="3">
        <f>O61</f>
        <v>0</v>
      </c>
      <c r="AR53" s="3">
        <f>O62</f>
        <v>0</v>
      </c>
      <c r="AS53" s="3">
        <f>O63</f>
        <v>0</v>
      </c>
      <c r="AT53" s="3">
        <f>O64</f>
        <v>0</v>
      </c>
      <c r="AU53" s="7"/>
      <c r="AV53" s="38">
        <v>64</v>
      </c>
      <c r="AW53" s="32">
        <f t="shared" ref="AW53" si="699">PRODUCT(W53*100*1/W57)</f>
        <v>0</v>
      </c>
      <c r="AX53" s="24">
        <f t="shared" ref="AX53" si="700">PRODUCT(X53*100*1/X57)</f>
        <v>0</v>
      </c>
      <c r="AY53" s="27">
        <f t="shared" ref="AY53" si="701">PRODUCT(Y53*100*1/Y57)</f>
        <v>33.333333333333336</v>
      </c>
      <c r="AZ53" s="24">
        <f t="shared" ref="AZ53" si="702">PRODUCT(Z53*100*1/Z57)</f>
        <v>33.333333333333336</v>
      </c>
      <c r="BA53" s="24">
        <f t="shared" ref="BA53" si="703">PRODUCT(AA53*100*1/AA57)</f>
        <v>0</v>
      </c>
      <c r="BB53" s="24">
        <f t="shared" ref="BB53" si="704">PRODUCT(AB53*100*1/AB57)</f>
        <v>100</v>
      </c>
      <c r="BC53" s="27">
        <f t="shared" ref="BC53" si="705">PRODUCT(AC53*100*1/AC57)</f>
        <v>0</v>
      </c>
      <c r="BD53" s="24">
        <f t="shared" ref="BD53" si="706">PRODUCT(AD53*100*1/AD57)</f>
        <v>0</v>
      </c>
      <c r="BE53" s="24">
        <f t="shared" ref="BE53" si="707">PRODUCT(AE53*100*1/AE57)</f>
        <v>0</v>
      </c>
      <c r="BF53" s="24">
        <f t="shared" ref="BF53" si="708">PRODUCT(AF53*100*1/AF57)</f>
        <v>0</v>
      </c>
      <c r="BG53" s="24">
        <f t="shared" ref="BG53" si="709">PRODUCT(AG53*100*1/AG57)</f>
        <v>33.333333333333336</v>
      </c>
      <c r="BH53" s="38">
        <f t="shared" ref="BH53" si="710">PRODUCT(AH53*100*1/AH57)</f>
        <v>0</v>
      </c>
      <c r="BI53" s="24">
        <f t="shared" ref="BI53" si="711">PRODUCT(AI53*100*1/AI57)</f>
        <v>0</v>
      </c>
      <c r="BJ53" s="24">
        <f t="shared" ref="BJ53" si="712">PRODUCT(AJ53*100*1/AJ57)</f>
        <v>0</v>
      </c>
      <c r="BK53" s="24">
        <f t="shared" ref="BK53" si="713">PRODUCT(AK53*100*1/AK57)</f>
        <v>0</v>
      </c>
      <c r="BL53" s="24">
        <f t="shared" ref="BL53" si="714">PRODUCT(AL53*100*1/AL57)</f>
        <v>0</v>
      </c>
      <c r="BM53" s="24">
        <f t="shared" ref="BM53" si="715">PRODUCT(AM53*100*1/AM57)</f>
        <v>0</v>
      </c>
      <c r="BN53" s="24">
        <f t="shared" ref="BN53" si="716">PRODUCT(AN53*100*1/AN57)</f>
        <v>0</v>
      </c>
      <c r="BO53" s="24">
        <f t="shared" ref="BO53" si="717">PRODUCT(AO53*100*1/AO57)</f>
        <v>0</v>
      </c>
      <c r="BP53" s="24">
        <f t="shared" ref="BP53" si="718">PRODUCT(AP53*100*1/AP57)</f>
        <v>0</v>
      </c>
      <c r="BQ53" s="27">
        <f t="shared" ref="BQ53" si="719">PRODUCT(AQ53*100*1/AQ57)</f>
        <v>0</v>
      </c>
      <c r="BR53" s="27">
        <f t="shared" ref="BR53" si="720">PRODUCT(AR53*100*1/AR57)</f>
        <v>0</v>
      </c>
      <c r="BS53" s="27">
        <f t="shared" ref="BS53" si="721">PRODUCT(AS53*100*1/AS57)</f>
        <v>0</v>
      </c>
      <c r="BT53" s="27">
        <f t="shared" ref="BT53" si="722">PRODUCT(AT53*100*1/AT57)</f>
        <v>0</v>
      </c>
      <c r="BV53" s="38">
        <v>64</v>
      </c>
      <c r="BW53" s="32">
        <f t="shared" ref="BW53" si="723">AW41+AW42+AW43+AW44+AW45+AW46+AW47+AW48+AW49+AW50+AW51+AW52+AW53</f>
        <v>100</v>
      </c>
      <c r="BX53" s="24">
        <f t="shared" ref="BX53" si="724">AX41+AX42+AX43+AX44+AX45+AX46+AX47+AX48+AX49+AX50+AX51+AX52+AX53</f>
        <v>100</v>
      </c>
      <c r="BY53" s="27">
        <f t="shared" ref="BY53" si="725">AY41+AY42+AY43+AY44+AY45+AY46+AY47+AY48+AY49+AY50+AY51+AY52+AY53</f>
        <v>100</v>
      </c>
      <c r="BZ53" s="24">
        <f t="shared" ref="BZ53" si="726">AZ41+AZ42+AZ43+AZ44+AZ45+AZ46+AZ47+AZ48+AZ49+AZ50+AZ51+AZ52+AZ53</f>
        <v>66.666666666666671</v>
      </c>
      <c r="CA53" s="24">
        <f t="shared" ref="CA53" si="727">BA41+BA42+BA43+BA44+BA45+BA46+BA47+BA48+BA49+BA50+BA51+BA52+BA53</f>
        <v>100</v>
      </c>
      <c r="CB53" s="24">
        <f t="shared" ref="CB53" si="728">BB41+BB42+BB43+BB44+BB45+BB46+BB47+BB48+BB49+BB50+BB51+BB52+BB53</f>
        <v>100</v>
      </c>
      <c r="CC53" s="27">
        <f t="shared" ref="CC53" si="729">BC41+BC42+BC43+BC44+BC45+BC46+BC47+BC48+BC49+BC50+BC51+BC52+BC53</f>
        <v>100</v>
      </c>
      <c r="CD53" s="24">
        <f t="shared" ref="CD53" si="730">BD41+BD42+BD43+BD44+BD45+BD46+BD47+BD48+BD49+BD50+BD51+BD52+BD53</f>
        <v>100</v>
      </c>
      <c r="CE53" s="24">
        <f t="shared" ref="CE53" si="731">BE41+BE42+BE43+BE44+BE45+BE46+BE47+BE48+BE49+BE50+BE51+BE52+BE53</f>
        <v>100</v>
      </c>
      <c r="CF53" s="24">
        <f t="shared" ref="CF53" si="732">BF41+BF42+BF43+BF44+BF45+BF46+BF47+BF48+BF49+BF50+BF51+BF52+BF53</f>
        <v>100</v>
      </c>
      <c r="CG53" s="24">
        <f t="shared" ref="CG53" si="733">BG41+BG42+BG43+BG44+BG45+BG46+BG47+BG48+BG49+BG50+BG51+BG52+BG53</f>
        <v>100</v>
      </c>
      <c r="CH53" s="38">
        <f t="shared" ref="CH53" si="734">BH41+BH42+BH43+BH44+BH45+BH46+BH47+BH48+BH49+BH50+BH51+BH52+BH53</f>
        <v>100</v>
      </c>
      <c r="CI53" s="24">
        <f t="shared" ref="CI53" si="735">BI41+BI42+BI43+BI44+BI45+BI46+BI47+BI48+BI49+BI50+BI51+BI52+BI53</f>
        <v>100</v>
      </c>
      <c r="CJ53" s="24">
        <f t="shared" ref="CJ53" si="736">BJ41+BJ42+BJ43+BJ44+BJ45+BJ46+BJ47+BJ48+BJ49+BJ50+BJ51+BJ52+BJ53</f>
        <v>100</v>
      </c>
      <c r="CK53" s="24">
        <f t="shared" ref="CK53" si="737">BK41+BK42+BK43+BK44+BK45+BK46+BK47+BK48+BK49+BK50+BK51+BK52+BK53</f>
        <v>100</v>
      </c>
      <c r="CL53" s="24">
        <f t="shared" ref="CL53" si="738">BL41+BL42+BL43+BL44+BL45+BL46+BL47+BL48+BL49+BL50+BL51+BL52+BL53</f>
        <v>100</v>
      </c>
      <c r="CM53" s="24">
        <f t="shared" ref="CM53" si="739">BM41+BM42+BM43+BM44+BM45+BM46+BM47+BM48+BM49+BM50+BM51+BM52+BM53</f>
        <v>100</v>
      </c>
      <c r="CN53" s="24">
        <f t="shared" ref="CN53" si="740">BN41+BN42+BN43+BN44+BN45+BN46+BN47+BN48+BN49+BN50+BN51+BN52+BN53</f>
        <v>100</v>
      </c>
      <c r="CO53" s="24">
        <f t="shared" ref="CO53" si="741">BO41+BO42+BO43+BO44+BO45+BO46+BO47+BO48+BO49+BO50+BO51+BO52+BO53</f>
        <v>100</v>
      </c>
      <c r="CP53" s="24">
        <f t="shared" ref="CP53" si="742">BP41+BP42+BP43+BP44+BP45+BP46+BP47+BP48+BP49+BP50+BP51+BP52+BP53</f>
        <v>100</v>
      </c>
      <c r="CQ53" s="27">
        <f t="shared" ref="CQ53" si="743">BQ41+BQ42+BQ43+BQ44+BQ45+BQ46+BQ47+BQ48+BQ49+BQ50+BQ51+BQ52+BQ53</f>
        <v>100</v>
      </c>
      <c r="CR53" s="27">
        <f t="shared" ref="CR53" si="744">BR41+BR42+BR43+BR44+BR45+BR46+BR47+BR48+BR49+BR50+BR51+BR52+BR53</f>
        <v>100</v>
      </c>
      <c r="CS53" s="27">
        <f t="shared" ref="CS53" si="745">BS41+BS42+BS43+BS44+BS45+BS46+BS47+BS48+BS49+BS50+BS51+BS52+BS53</f>
        <v>100</v>
      </c>
      <c r="CT53" s="27">
        <f t="shared" ref="CT53" si="746">BT41+BT42+BT43+BT44+BT45+BT46+BT47+BT48+BT49+BT50+BT51+BT52+BT53</f>
        <v>100</v>
      </c>
      <c r="CU53" s="30"/>
      <c r="CV53" s="30"/>
      <c r="CW53" s="9"/>
      <c r="CX53" s="9"/>
      <c r="CY53" s="9"/>
      <c r="CZ53" s="9"/>
      <c r="DA53" s="9"/>
      <c r="DB53" s="9"/>
      <c r="DC53" s="9"/>
      <c r="DD53" s="9"/>
      <c r="DE53" s="9"/>
      <c r="DF53" s="9"/>
      <c r="DG53" s="9"/>
      <c r="DH53" s="9"/>
      <c r="DI53" s="9"/>
      <c r="DJ53" s="9"/>
      <c r="DK53" s="9"/>
      <c r="DL53" s="9"/>
      <c r="DM53" s="9"/>
      <c r="DN53" s="9"/>
      <c r="DO53" s="9"/>
      <c r="DP53" s="9"/>
      <c r="DQ53" s="9"/>
      <c r="DR53" s="9"/>
      <c r="DS53" s="9"/>
      <c r="DT53" s="9"/>
      <c r="DU53" s="9"/>
    </row>
    <row r="54" spans="2:126" s="38" customFormat="1" x14ac:dyDescent="0.25">
      <c r="B54" s="38" t="s">
        <v>19</v>
      </c>
      <c r="C54" s="38">
        <v>0</v>
      </c>
      <c r="D54" s="38">
        <v>0</v>
      </c>
      <c r="E54" s="38">
        <v>0</v>
      </c>
      <c r="F54" s="38">
        <v>0</v>
      </c>
      <c r="G54" s="38">
        <v>0</v>
      </c>
      <c r="H54" s="38">
        <v>0</v>
      </c>
      <c r="I54" s="38">
        <v>1</v>
      </c>
      <c r="J54" s="38">
        <v>1</v>
      </c>
      <c r="K54" s="38">
        <v>0</v>
      </c>
      <c r="L54" s="38">
        <v>0</v>
      </c>
      <c r="M54" s="38">
        <v>1</v>
      </c>
      <c r="N54" s="38">
        <v>0</v>
      </c>
      <c r="O54" s="38">
        <v>0</v>
      </c>
      <c r="P54" s="38">
        <v>0</v>
      </c>
      <c r="Q54" s="38">
        <v>0</v>
      </c>
      <c r="R54" s="38">
        <v>0</v>
      </c>
      <c r="S54" s="38">
        <v>3</v>
      </c>
      <c r="V54" s="38">
        <v>128</v>
      </c>
      <c r="W54" s="8">
        <f>P41</f>
        <v>0</v>
      </c>
      <c r="X54" s="38">
        <f>P42</f>
        <v>0</v>
      </c>
      <c r="Y54" s="3">
        <f>P43</f>
        <v>0</v>
      </c>
      <c r="Z54" s="38">
        <f>P44</f>
        <v>1</v>
      </c>
      <c r="AA54" s="38">
        <f>P45</f>
        <v>0</v>
      </c>
      <c r="AB54" s="38">
        <f>P46</f>
        <v>0</v>
      </c>
      <c r="AC54" s="3">
        <f>P47</f>
        <v>0</v>
      </c>
      <c r="AD54" s="38">
        <f>P48</f>
        <v>0</v>
      </c>
      <c r="AE54" s="38">
        <f>P49</f>
        <v>0</v>
      </c>
      <c r="AF54" s="38">
        <f>P50</f>
        <v>0</v>
      </c>
      <c r="AG54" s="38">
        <f>P51</f>
        <v>0</v>
      </c>
      <c r="AH54" s="38">
        <f>P52</f>
        <v>0</v>
      </c>
      <c r="AI54" s="38">
        <f>P53</f>
        <v>0</v>
      </c>
      <c r="AJ54" s="38">
        <f>P54</f>
        <v>0</v>
      </c>
      <c r="AK54" s="38">
        <f>P55</f>
        <v>0</v>
      </c>
      <c r="AL54" s="38">
        <f>P56</f>
        <v>0</v>
      </c>
      <c r="AM54" s="38">
        <f>P57</f>
        <v>0</v>
      </c>
      <c r="AN54" s="38">
        <f>P58</f>
        <v>0</v>
      </c>
      <c r="AO54" s="38">
        <f>P59</f>
        <v>0</v>
      </c>
      <c r="AP54" s="38">
        <f>P60</f>
        <v>0</v>
      </c>
      <c r="AQ54" s="3">
        <f>P61</f>
        <v>0</v>
      </c>
      <c r="AR54" s="3">
        <f>P62</f>
        <v>0</v>
      </c>
      <c r="AS54" s="3">
        <f>P63</f>
        <v>0</v>
      </c>
      <c r="AT54" s="3">
        <f>P64</f>
        <v>0</v>
      </c>
      <c r="AU54" s="7"/>
      <c r="AV54" s="38">
        <v>128</v>
      </c>
      <c r="AW54" s="32">
        <f t="shared" ref="AW54" si="747">PRODUCT(W54*100*1/W57)</f>
        <v>0</v>
      </c>
      <c r="AX54" s="24">
        <f t="shared" ref="AX54" si="748">PRODUCT(X54*100*1/X57)</f>
        <v>0</v>
      </c>
      <c r="AY54" s="27">
        <f t="shared" ref="AY54" si="749">PRODUCT(Y54*100*1/Y57)</f>
        <v>0</v>
      </c>
      <c r="AZ54" s="24">
        <f t="shared" ref="AZ54" si="750">PRODUCT(Z54*100*1/Z57)</f>
        <v>33.333333333333336</v>
      </c>
      <c r="BA54" s="24">
        <f t="shared" ref="BA54" si="751">PRODUCT(AA54*100*1/AA57)</f>
        <v>0</v>
      </c>
      <c r="BB54" s="24">
        <f t="shared" ref="BB54" si="752">PRODUCT(AB54*100*1/AB57)</f>
        <v>0</v>
      </c>
      <c r="BC54" s="27">
        <f t="shared" ref="BC54" si="753">PRODUCT(AC54*100*1/AC57)</f>
        <v>0</v>
      </c>
      <c r="BD54" s="24">
        <f t="shared" ref="BD54" si="754">PRODUCT(AD54*100*1/AD57)</f>
        <v>0</v>
      </c>
      <c r="BE54" s="24">
        <f t="shared" ref="BE54" si="755">PRODUCT(AE54*100*1/AE57)</f>
        <v>0</v>
      </c>
      <c r="BF54" s="24">
        <f t="shared" ref="BF54" si="756">PRODUCT(AF54*100*1/AF57)</f>
        <v>0</v>
      </c>
      <c r="BG54" s="24">
        <f t="shared" ref="BG54" si="757">PRODUCT(AG54*100*1/AG57)</f>
        <v>0</v>
      </c>
      <c r="BH54" s="38">
        <f t="shared" ref="BH54" si="758">PRODUCT(AH54*100*1/AH57)</f>
        <v>0</v>
      </c>
      <c r="BI54" s="24">
        <f t="shared" ref="BI54" si="759">PRODUCT(AI54*100*1/AI57)</f>
        <v>0</v>
      </c>
      <c r="BJ54" s="24">
        <f t="shared" ref="BJ54" si="760">PRODUCT(AJ54*100*1/AJ57)</f>
        <v>0</v>
      </c>
      <c r="BK54" s="24">
        <f t="shared" ref="BK54" si="761">PRODUCT(AK54*100*1/AK57)</f>
        <v>0</v>
      </c>
      <c r="BL54" s="24">
        <f t="shared" ref="BL54" si="762">PRODUCT(AL54*100*1/AL57)</f>
        <v>0</v>
      </c>
      <c r="BM54" s="24">
        <f t="shared" ref="BM54" si="763">PRODUCT(AM54*100*1/AM57)</f>
        <v>0</v>
      </c>
      <c r="BN54" s="24">
        <f t="shared" ref="BN54" si="764">PRODUCT(AN54*100*1/AN57)</f>
        <v>0</v>
      </c>
      <c r="BO54" s="24">
        <f t="shared" ref="BO54" si="765">PRODUCT(AO54*100*1/AO57)</f>
        <v>0</v>
      </c>
      <c r="BP54" s="24">
        <f t="shared" ref="BP54" si="766">PRODUCT(AP54*100*1/AP57)</f>
        <v>0</v>
      </c>
      <c r="BQ54" s="27">
        <f t="shared" ref="BQ54" si="767">PRODUCT(AQ54*100*1/AQ57)</f>
        <v>0</v>
      </c>
      <c r="BR54" s="27">
        <f t="shared" ref="BR54" si="768">PRODUCT(AR54*100*1/AR57)</f>
        <v>0</v>
      </c>
      <c r="BS54" s="27">
        <f t="shared" ref="BS54" si="769">PRODUCT(AS54*100*1/AS57)</f>
        <v>0</v>
      </c>
      <c r="BT54" s="27">
        <f t="shared" ref="BT54" si="770">PRODUCT(AT54*100*1/AT57)</f>
        <v>0</v>
      </c>
      <c r="BV54" s="38">
        <v>128</v>
      </c>
      <c r="BW54" s="32">
        <f t="shared" ref="BW54" si="771">AW41+AW42+AW43+AW44+AW45+AW46+AW47+AW48+AW49+AW50+AW51+AW52+AW53+AW54</f>
        <v>100</v>
      </c>
      <c r="BX54" s="24">
        <f t="shared" ref="BX54" si="772">AX41+AX42+AX43+AX44+AX45+AX46+AX47+AX48+AX49+AX50+AX51+AX52+AX53+AX54</f>
        <v>100</v>
      </c>
      <c r="BY54" s="27">
        <f t="shared" ref="BY54" si="773">AY41+AY42+AY43+AY44+AY45+AY46+AY47+AY48+AY49+AY50+AY51+AY52+AY53+AY54</f>
        <v>100</v>
      </c>
      <c r="BZ54" s="24">
        <f t="shared" ref="BZ54" si="774">AZ41+AZ42+AZ43+AZ44+AZ45+AZ46+AZ47+AZ48+AZ49+AZ50+AZ51+AZ52+AZ53+AZ54</f>
        <v>100</v>
      </c>
      <c r="CA54" s="24">
        <f t="shared" ref="CA54" si="775">BA41+BA42+BA43+BA44+BA45+BA46+BA47+BA48+BA49+BA50+BA51+BA52+BA53+BA54</f>
        <v>100</v>
      </c>
      <c r="CB54" s="24">
        <f t="shared" ref="CB54" si="776">BB41+BB42+BB43+BB44+BB45+BB46+BB47+BB48+BB49+BB50+BB51+BB52+BB53+BB54</f>
        <v>100</v>
      </c>
      <c r="CC54" s="27">
        <f t="shared" ref="CC54" si="777">BC41+BC42+BC43+BC44+BC45+BC46+BC47+BC48+BC49+BC50+BC51+BC52+BC53+BC54</f>
        <v>100</v>
      </c>
      <c r="CD54" s="24">
        <f t="shared" ref="CD54" si="778">BD41+BD42+BD43+BD44+BD45+BD46+BD47+BD48+BD49+BD50+BD51+BD52+BD53+BD54</f>
        <v>100</v>
      </c>
      <c r="CE54" s="24">
        <f t="shared" ref="CE54" si="779">BE41+BE42+BE43+BE44+BE45+BE46+BE47+BE48+BE49+BE50+BE51+BE52+BE53+BE54</f>
        <v>100</v>
      </c>
      <c r="CF54" s="24">
        <f t="shared" ref="CF54" si="780">BF41+BF42+BF43+BF44+BF45+BF46+BF47+BF48+BF49+BF50+BF51+BF52+BF53+BF54</f>
        <v>100</v>
      </c>
      <c r="CG54" s="24">
        <f t="shared" ref="CG54" si="781">BG41+BG42+BG43+BG44+BG45+BG46+BG47+BG48+BG49+BG50+BG51+BG52+BG53+BG54</f>
        <v>100</v>
      </c>
      <c r="CH54" s="38">
        <f t="shared" ref="CH54" si="782">BH41+BH42+BH43+BH44+BH45+BH46+BH47+BH48+BH49+BH50+BH51+BH52+BH53+BH54</f>
        <v>100</v>
      </c>
      <c r="CI54" s="24">
        <f t="shared" ref="CI54" si="783">BI41+BI42+BI43+BI44+BI45+BI46+BI47+BI48+BI49+BI50+BI51+BI52+BI53+BI54</f>
        <v>100</v>
      </c>
      <c r="CJ54" s="24">
        <f t="shared" ref="CJ54" si="784">BJ41+BJ42+BJ43+BJ44+BJ45+BJ46+BJ47+BJ48+BJ49+BJ50+BJ51+BJ52+BJ53+BJ54</f>
        <v>100</v>
      </c>
      <c r="CK54" s="24">
        <f t="shared" ref="CK54" si="785">BK41+BK42+BK43+BK44+BK45+BK46+BK47+BK48+BK49+BK50+BK51+BK52+BK53+BK54</f>
        <v>100</v>
      </c>
      <c r="CL54" s="24">
        <f t="shared" ref="CL54" si="786">BL41+BL42+BL43+BL44+BL45+BL46+BL47+BL48+BL49+BL50+BL51+BL52+BL53+BL54</f>
        <v>100</v>
      </c>
      <c r="CM54" s="24">
        <f t="shared" ref="CM54" si="787">BM41+BM42+BM43+BM44+BM45+BM46+BM47+BM48+BM49+BM50+BM51+BM52+BM53+BM54</f>
        <v>100</v>
      </c>
      <c r="CN54" s="24">
        <f t="shared" ref="CN54" si="788">BN41+BN42+BN43+BN44+BN45+BN46+BN47+BN48+BN49+BN50+BN51+BN52+BN53+BN54</f>
        <v>100</v>
      </c>
      <c r="CO54" s="24">
        <f t="shared" ref="CO54" si="789">BO41+BO42+BO43+BO44+BO45+BO46+BO47+BO48+BO49+BO50+BO51+BO52+BO53+BO54</f>
        <v>100</v>
      </c>
      <c r="CP54" s="24">
        <f t="shared" ref="CP54" si="790">BP41+BP42+BP43+BP44+BP45+BP46+BP47+BP48+BP49+BP50+BP51+BP52+BP53+BP54</f>
        <v>100</v>
      </c>
      <c r="CQ54" s="27">
        <f t="shared" ref="CQ54" si="791">BQ41+BQ42+BQ43+BQ44+BQ45+BQ46+BQ47+BQ48+BQ49+BQ50+BQ51+BQ52+BQ53+BQ54</f>
        <v>100</v>
      </c>
      <c r="CR54" s="27">
        <f t="shared" ref="CR54" si="792">BR41+BR42+BR43+BR44+BR45+BR46+BR47+BR48+BR49+BR50+BR51+BR52+BR53+BR54</f>
        <v>100</v>
      </c>
      <c r="CS54" s="27">
        <f t="shared" ref="CS54" si="793">BS41+BS42+BS43+BS44+BS45+BS46+BS47+BS48+BS49+BS50+BS51+BS52+BS53+BS54</f>
        <v>100</v>
      </c>
      <c r="CT54" s="27">
        <f t="shared" ref="CT54" si="794">BT41+BT42+BT43+BT44+BT45+BT46+BT47+BT48+BT49+BT50+BT51+BT52+BT53+BT54</f>
        <v>100</v>
      </c>
      <c r="CU54" s="30"/>
      <c r="CV54" s="30"/>
      <c r="CW54" s="9"/>
      <c r="CX54" s="9"/>
      <c r="CY54" s="9"/>
      <c r="CZ54" s="9"/>
      <c r="DA54" s="9"/>
      <c r="DB54" s="9"/>
      <c r="DC54" s="9"/>
      <c r="DD54" s="9"/>
      <c r="DE54" s="9"/>
      <c r="DF54" s="9"/>
      <c r="DG54" s="9"/>
      <c r="DH54" s="9"/>
      <c r="DI54" s="9"/>
      <c r="DJ54" s="9"/>
      <c r="DK54" s="9"/>
      <c r="DL54" s="9"/>
      <c r="DM54" s="9"/>
      <c r="DN54" s="9"/>
      <c r="DO54" s="9"/>
      <c r="DP54" s="9"/>
      <c r="DQ54" s="9"/>
      <c r="DR54" s="9"/>
      <c r="DS54" s="9"/>
      <c r="DT54" s="9"/>
      <c r="DU54" s="9"/>
    </row>
    <row r="55" spans="2:126" s="38" customFormat="1" x14ac:dyDescent="0.25">
      <c r="B55" s="38" t="s">
        <v>20</v>
      </c>
      <c r="C55" s="38">
        <v>0</v>
      </c>
      <c r="D55" s="38">
        <v>0</v>
      </c>
      <c r="E55" s="38">
        <v>0</v>
      </c>
      <c r="F55" s="38">
        <v>0</v>
      </c>
      <c r="G55" s="38">
        <v>0</v>
      </c>
      <c r="H55" s="38">
        <v>1</v>
      </c>
      <c r="I55" s="38">
        <v>1</v>
      </c>
      <c r="J55" s="38">
        <v>0</v>
      </c>
      <c r="K55" s="38">
        <v>0</v>
      </c>
      <c r="L55" s="38">
        <v>1</v>
      </c>
      <c r="M55" s="38">
        <v>0</v>
      </c>
      <c r="N55" s="38">
        <v>0</v>
      </c>
      <c r="O55" s="38">
        <v>0</v>
      </c>
      <c r="P55" s="38">
        <v>0</v>
      </c>
      <c r="Q55" s="38">
        <v>0</v>
      </c>
      <c r="R55" s="38">
        <v>0</v>
      </c>
      <c r="S55" s="38">
        <v>3</v>
      </c>
      <c r="V55" s="38">
        <v>256</v>
      </c>
      <c r="W55" s="8">
        <f>Q41</f>
        <v>0</v>
      </c>
      <c r="X55" s="38">
        <f>Q42</f>
        <v>0</v>
      </c>
      <c r="Y55" s="3">
        <f>Q43</f>
        <v>0</v>
      </c>
      <c r="Z55" s="38">
        <f>Q44</f>
        <v>0</v>
      </c>
      <c r="AA55" s="38">
        <f>Q45</f>
        <v>0</v>
      </c>
      <c r="AB55" s="38">
        <f>Q46</f>
        <v>0</v>
      </c>
      <c r="AC55" s="3">
        <f>Q47</f>
        <v>0</v>
      </c>
      <c r="AD55" s="38">
        <f>Q48</f>
        <v>0</v>
      </c>
      <c r="AE55" s="38">
        <f>Q49</f>
        <v>0</v>
      </c>
      <c r="AF55" s="38">
        <f>Q50</f>
        <v>0</v>
      </c>
      <c r="AG55" s="38">
        <f>Q51</f>
        <v>0</v>
      </c>
      <c r="AH55" s="38">
        <f>Q52</f>
        <v>0</v>
      </c>
      <c r="AI55" s="38">
        <f>Q53</f>
        <v>0</v>
      </c>
      <c r="AJ55" s="38">
        <f>Q54</f>
        <v>0</v>
      </c>
      <c r="AK55" s="38">
        <f>Q55</f>
        <v>0</v>
      </c>
      <c r="AL55" s="38">
        <f>Q56</f>
        <v>0</v>
      </c>
      <c r="AM55" s="38">
        <f>Q57</f>
        <v>0</v>
      </c>
      <c r="AN55" s="38">
        <f>Q58</f>
        <v>0</v>
      </c>
      <c r="AO55" s="38">
        <f>Q59</f>
        <v>0</v>
      </c>
      <c r="AP55" s="38">
        <f>Q60</f>
        <v>0</v>
      </c>
      <c r="AQ55" s="3">
        <f>Q61</f>
        <v>0</v>
      </c>
      <c r="AR55" s="3">
        <f>Q62</f>
        <v>0</v>
      </c>
      <c r="AS55" s="3">
        <f>Q63</f>
        <v>0</v>
      </c>
      <c r="AT55" s="3">
        <f>Q64</f>
        <v>0</v>
      </c>
      <c r="AU55" s="7"/>
      <c r="AV55" s="38">
        <v>256</v>
      </c>
      <c r="AW55" s="32">
        <f t="shared" ref="AW55" si="795">PRODUCT(W55*100*1/W57)</f>
        <v>0</v>
      </c>
      <c r="AX55" s="24">
        <f t="shared" ref="AX55" si="796">PRODUCT(X55*100*1/X57)</f>
        <v>0</v>
      </c>
      <c r="AY55" s="27">
        <f t="shared" ref="AY55" si="797">PRODUCT(Y55*100*1/Y57)</f>
        <v>0</v>
      </c>
      <c r="AZ55" s="24">
        <f t="shared" ref="AZ55" si="798">PRODUCT(Z55*100*1/Z57)</f>
        <v>0</v>
      </c>
      <c r="BA55" s="24">
        <f t="shared" ref="BA55" si="799">PRODUCT(AA55*100*1/AA57)</f>
        <v>0</v>
      </c>
      <c r="BB55" s="24">
        <f t="shared" ref="BB55" si="800">PRODUCT(AB55*100*1/AB57)</f>
        <v>0</v>
      </c>
      <c r="BC55" s="27">
        <f t="shared" ref="BC55" si="801">PRODUCT(AC55*100*1/AC57)</f>
        <v>0</v>
      </c>
      <c r="BD55" s="24">
        <f t="shared" ref="BD55" si="802">PRODUCT(AD55*100*1/AD57)</f>
        <v>0</v>
      </c>
      <c r="BE55" s="24">
        <f t="shared" ref="BE55" si="803">PRODUCT(AE55*100*1/AE57)</f>
        <v>0</v>
      </c>
      <c r="BF55" s="24">
        <f t="shared" ref="BF55" si="804">PRODUCT(AF55*100*1/AF57)</f>
        <v>0</v>
      </c>
      <c r="BG55" s="24">
        <f t="shared" ref="BG55" si="805">PRODUCT(AG55*100*1/AG57)</f>
        <v>0</v>
      </c>
      <c r="BH55" s="38">
        <f t="shared" ref="BH55" si="806">PRODUCT(AH55*100*1/AH57)</f>
        <v>0</v>
      </c>
      <c r="BI55" s="24">
        <f t="shared" ref="BI55" si="807">PRODUCT(AI55*100*1/AI57)</f>
        <v>0</v>
      </c>
      <c r="BJ55" s="24">
        <f t="shared" ref="BJ55" si="808">PRODUCT(AJ55*100*1/AJ57)</f>
        <v>0</v>
      </c>
      <c r="BK55" s="24">
        <f t="shared" ref="BK55" si="809">PRODUCT(AK55*100*1/AK57)</f>
        <v>0</v>
      </c>
      <c r="BL55" s="24">
        <f t="shared" ref="BL55" si="810">PRODUCT(AL55*100*1/AL57)</f>
        <v>0</v>
      </c>
      <c r="BM55" s="24">
        <f t="shared" ref="BM55" si="811">PRODUCT(AM55*100*1/AM57)</f>
        <v>0</v>
      </c>
      <c r="BN55" s="24">
        <f t="shared" ref="BN55" si="812">PRODUCT(AN55*100*1/AN57)</f>
        <v>0</v>
      </c>
      <c r="BO55" s="24">
        <f t="shared" ref="BO55" si="813">PRODUCT(AO55*100*1/AO57)</f>
        <v>0</v>
      </c>
      <c r="BP55" s="24">
        <f t="shared" ref="BP55" si="814">PRODUCT(AP55*100*1/AP57)</f>
        <v>0</v>
      </c>
      <c r="BQ55" s="27">
        <f t="shared" ref="BQ55" si="815">PRODUCT(AQ55*100*1/AQ57)</f>
        <v>0</v>
      </c>
      <c r="BR55" s="27">
        <f t="shared" ref="BR55" si="816">PRODUCT(AR55*100*1/AR57)</f>
        <v>0</v>
      </c>
      <c r="BS55" s="27">
        <f t="shared" ref="BS55" si="817">PRODUCT(AS55*100*1/AS57)</f>
        <v>0</v>
      </c>
      <c r="BT55" s="27">
        <f t="shared" ref="BT55" si="818">PRODUCT(AT55*100*1/AT57)</f>
        <v>0</v>
      </c>
      <c r="BV55" s="38">
        <v>256</v>
      </c>
      <c r="BW55" s="32">
        <f t="shared" ref="BW55" si="819">AW41+AW42+AW43+AW44+AW45+AW46+AW47+AW48+AW49+AW50+AW51+AW52+AW53+AW54+AW55</f>
        <v>100</v>
      </c>
      <c r="BX55" s="24">
        <f t="shared" ref="BX55" si="820">AX41+AX42+AX43+AX44+AX45+AX46+AX47+AX48+AX49+AX50+AX51+AX52+AX53+AX54+AX55</f>
        <v>100</v>
      </c>
      <c r="BY55" s="27">
        <f t="shared" ref="BY55" si="821">AY41+AY42+AY43+AY44+AY45+AY46+AY47+AY48+AY49+AY50+AY51+AY52+AY53+AY54+AY55</f>
        <v>100</v>
      </c>
      <c r="BZ55" s="24">
        <f t="shared" ref="BZ55" si="822">AZ41+AZ42+AZ43+AZ44+AZ45+AZ46+AZ47+AZ48+AZ49+AZ50+AZ51+AZ52+AZ53+AZ54+AZ55</f>
        <v>100</v>
      </c>
      <c r="CA55" s="24">
        <f t="shared" ref="CA55" si="823">BA41+BA42+BA43+BA44+BA45+BA46+BA47+BA48+BA49+BA50+BA51+BA52+BA53+BA54+BA55</f>
        <v>100</v>
      </c>
      <c r="CB55" s="24">
        <f t="shared" ref="CB55" si="824">BB41+BB42+BB43+BB44+BB45+BB46+BB47+BB48+BB49+BB50+BB51+BB52+BB53+BB54+BB55</f>
        <v>100</v>
      </c>
      <c r="CC55" s="27">
        <f t="shared" ref="CC55" si="825">BC41+BC42+BC43+BC44+BC45+BC46+BC47+BC48+BC49+BC50+BC51+BC52+BC53+BC54+BC55</f>
        <v>100</v>
      </c>
      <c r="CD55" s="24">
        <f t="shared" ref="CD55" si="826">BD41+BD42+BD43+BD44+BD45+BD46+BD47+BD48+BD49+BD50+BD51+BD52+BD53+BD54+BD55</f>
        <v>100</v>
      </c>
      <c r="CE55" s="24">
        <f t="shared" ref="CE55" si="827">BE41+BE42+BE43+BE44+BE45+BE46+BE47+BE48+BE49+BE50+BE51+BE52+BE53+BE54+BE55</f>
        <v>100</v>
      </c>
      <c r="CF55" s="24">
        <f t="shared" ref="CF55" si="828">BF41+BF42+BF43+BF44+BF45+BF46+BF47+BF48+BF49+BF50+BF51+BF52+BF53+BF54+BF55</f>
        <v>100</v>
      </c>
      <c r="CG55" s="24">
        <f t="shared" ref="CG55" si="829">BG41+BG42+BG43+BG44+BG45+BG46+BG47+BG48+BG49+BG50+BG51+BG52+BG53+BG54+BG55</f>
        <v>100</v>
      </c>
      <c r="CH55" s="38">
        <f t="shared" ref="CH55" si="830">BH41+BH42+BH43+BH44+BH45+BH46+BH47+BH48+BH49+BH50+BH51+BH52+BH53+BH54+BH55</f>
        <v>100</v>
      </c>
      <c r="CI55" s="24">
        <f t="shared" ref="CI55" si="831">BI41+BI42+BI43+BI44+BI45+BI46+BI47+BI48+BI49+BI50+BI51+BI52+BI53+BI54+BI55</f>
        <v>100</v>
      </c>
      <c r="CJ55" s="24">
        <f t="shared" ref="CJ55" si="832">BJ41+BJ42+BJ43+BJ44+BJ45+BJ46+BJ47+BJ48+BJ49+BJ50+BJ51+BJ52+BJ53+BJ54+BJ55</f>
        <v>100</v>
      </c>
      <c r="CK55" s="24">
        <f t="shared" ref="CK55" si="833">BK41+BK42+BK43+BK44+BK45+BK46+BK47+BK48+BK49+BK50+BK51+BK52+BK53+BK54+BK55</f>
        <v>100</v>
      </c>
      <c r="CL55" s="24">
        <f t="shared" ref="CL55" si="834">BL41+BL42+BL43+BL44+BL45+BL46+BL47+BL48+BL49+BL50+BL51+BL52+BL53+BL54+BL55</f>
        <v>100</v>
      </c>
      <c r="CM55" s="24">
        <f t="shared" ref="CM55" si="835">BM41+BM42+BM43+BM44+BM45+BM46+BM47+BM48+BM49+BM50+BM51+BM52+BM53+BM54+BM55</f>
        <v>100</v>
      </c>
      <c r="CN55" s="24">
        <f t="shared" ref="CN55" si="836">BN41+BN42+BN43+BN44+BN45+BN46+BN47+BN48+BN49+BN50+BN51+BN52+BN53+BN54+BN55</f>
        <v>100</v>
      </c>
      <c r="CO55" s="24">
        <f t="shared" ref="CO55" si="837">BO41+BO42+BO43+BO44+BO45+BO46+BO47+BO48+BO49+BO50+BO51+BO52+BO53+BO54+BO55</f>
        <v>100</v>
      </c>
      <c r="CP55" s="24">
        <f t="shared" ref="CP55" si="838">BP41+BP42+BP43+BP44+BP45+BP46+BP47+BP48+BP49+BP50+BP51+BP52+BP53+BP54+BP55</f>
        <v>100</v>
      </c>
      <c r="CQ55" s="27">
        <f t="shared" ref="CQ55" si="839">BQ41+BQ42+BQ43+BQ44+BQ45+BQ46+BQ47+BQ48+BQ49+BQ50+BQ51+BQ52+BQ53+BQ54+BQ55</f>
        <v>100</v>
      </c>
      <c r="CR55" s="27">
        <f t="shared" ref="CR55" si="840">BR41+BR42+BR43+BR44+BR45+BR46+BR47+BR48+BR49+BR50+BR51+BR52+BR53+BR54+BR55</f>
        <v>100</v>
      </c>
      <c r="CS55" s="27">
        <f t="shared" ref="CS55" si="841">BS41+BS42+BS43+BS44+BS45+BS46+BS47+BS48+BS49+BS50+BS51+BS52+BS53+BS54+BS55</f>
        <v>100</v>
      </c>
      <c r="CT55" s="27">
        <f t="shared" ref="CT55" si="842">BT41+BT42+BT43+BT44+BT45+BT46+BT47+BT48+BT49+BT50+BT51+BT52+BT53+BT54+BT55</f>
        <v>100</v>
      </c>
      <c r="CU55" s="30"/>
      <c r="CV55" s="30"/>
      <c r="CW55" s="9"/>
      <c r="CX55" s="9"/>
      <c r="CY55" s="9"/>
      <c r="CZ55" s="9"/>
      <c r="DA55" s="9"/>
      <c r="DB55" s="9"/>
      <c r="DC55" s="9"/>
      <c r="DD55" s="9"/>
      <c r="DE55" s="9"/>
      <c r="DF55" s="9"/>
      <c r="DG55" s="9"/>
      <c r="DH55" s="9"/>
      <c r="DI55" s="9"/>
      <c r="DJ55" s="9"/>
      <c r="DK55" s="9"/>
      <c r="DL55" s="9"/>
      <c r="DM55" s="9"/>
      <c r="DN55" s="9"/>
      <c r="DO55" s="9"/>
      <c r="DP55" s="9"/>
      <c r="DQ55" s="9"/>
      <c r="DR55" s="9"/>
      <c r="DS55" s="9"/>
      <c r="DT55" s="9"/>
      <c r="DU55" s="9"/>
    </row>
    <row r="56" spans="2:126" s="38" customFormat="1" x14ac:dyDescent="0.25">
      <c r="B56" s="38" t="s">
        <v>21</v>
      </c>
      <c r="C56" s="38">
        <v>0</v>
      </c>
      <c r="D56" s="38">
        <v>0</v>
      </c>
      <c r="E56" s="38">
        <v>3</v>
      </c>
      <c r="F56" s="38">
        <v>0</v>
      </c>
      <c r="G56" s="38">
        <v>0</v>
      </c>
      <c r="H56" s="38">
        <v>0</v>
      </c>
      <c r="I56" s="38">
        <v>0</v>
      </c>
      <c r="J56" s="38">
        <v>0</v>
      </c>
      <c r="K56" s="38">
        <v>0</v>
      </c>
      <c r="L56" s="38">
        <v>0</v>
      </c>
      <c r="M56" s="38">
        <v>0</v>
      </c>
      <c r="N56" s="38">
        <v>0</v>
      </c>
      <c r="O56" s="38">
        <v>0</v>
      </c>
      <c r="P56" s="38">
        <v>0</v>
      </c>
      <c r="Q56" s="38">
        <v>0</v>
      </c>
      <c r="R56" s="38">
        <v>0</v>
      </c>
      <c r="S56" s="38">
        <v>3</v>
      </c>
      <c r="V56" s="38">
        <v>512</v>
      </c>
      <c r="W56" s="8">
        <f>R41</f>
        <v>0</v>
      </c>
      <c r="X56" s="38">
        <f>R42</f>
        <v>0</v>
      </c>
      <c r="Y56" s="3">
        <f>R43</f>
        <v>0</v>
      </c>
      <c r="Z56" s="38">
        <f>R44</f>
        <v>0</v>
      </c>
      <c r="AA56" s="38">
        <f>R45</f>
        <v>0</v>
      </c>
      <c r="AB56" s="38">
        <f>R46</f>
        <v>0</v>
      </c>
      <c r="AC56" s="3">
        <f>R47</f>
        <v>0</v>
      </c>
      <c r="AD56" s="38">
        <f>R48</f>
        <v>0</v>
      </c>
      <c r="AE56" s="38">
        <f>R49</f>
        <v>0</v>
      </c>
      <c r="AF56" s="38">
        <f>R50</f>
        <v>0</v>
      </c>
      <c r="AG56" s="38">
        <f>R51</f>
        <v>0</v>
      </c>
      <c r="AH56" s="38">
        <f>R52</f>
        <v>0</v>
      </c>
      <c r="AI56" s="38">
        <f>R53</f>
        <v>0</v>
      </c>
      <c r="AJ56" s="38">
        <f>R54</f>
        <v>0</v>
      </c>
      <c r="AK56" s="38">
        <f>R55</f>
        <v>0</v>
      </c>
      <c r="AL56" s="38">
        <f>R56</f>
        <v>0</v>
      </c>
      <c r="AM56" s="38">
        <f>R57</f>
        <v>0</v>
      </c>
      <c r="AN56" s="38">
        <f>R58</f>
        <v>0</v>
      </c>
      <c r="AO56" s="38">
        <f>R59</f>
        <v>0</v>
      </c>
      <c r="AP56" s="38">
        <f>R60</f>
        <v>0</v>
      </c>
      <c r="AQ56" s="3">
        <f>R61</f>
        <v>0</v>
      </c>
      <c r="AR56" s="3">
        <f>R62</f>
        <v>0</v>
      </c>
      <c r="AS56" s="3">
        <f>R63</f>
        <v>0</v>
      </c>
      <c r="AT56" s="3">
        <f>R64</f>
        <v>0</v>
      </c>
      <c r="AU56" s="7"/>
      <c r="AV56" s="38">
        <v>512</v>
      </c>
      <c r="AW56" s="32">
        <f t="shared" ref="AW56" si="843">PRODUCT(W56*100*1/W57)</f>
        <v>0</v>
      </c>
      <c r="AX56" s="24">
        <f t="shared" ref="AX56" si="844">PRODUCT(X56*100*1/X57)</f>
        <v>0</v>
      </c>
      <c r="AY56" s="27">
        <f t="shared" ref="AY56" si="845">PRODUCT(Y56*100*1/Y57)</f>
        <v>0</v>
      </c>
      <c r="AZ56" s="24">
        <f t="shared" ref="AZ56" si="846">PRODUCT(Z56*100*1/Z57)</f>
        <v>0</v>
      </c>
      <c r="BA56" s="24">
        <f t="shared" ref="BA56" si="847">PRODUCT(AA56*100*1/AA57)</f>
        <v>0</v>
      </c>
      <c r="BB56" s="24">
        <f t="shared" ref="BB56" si="848">PRODUCT(AB56*100*1/AB57)</f>
        <v>0</v>
      </c>
      <c r="BC56" s="27">
        <f t="shared" ref="BC56" si="849">PRODUCT(AC56*100*1/AC57)</f>
        <v>0</v>
      </c>
      <c r="BD56" s="24">
        <f t="shared" ref="BD56" si="850">PRODUCT(AD56*100*1/AD57)</f>
        <v>0</v>
      </c>
      <c r="BE56" s="24">
        <f t="shared" ref="BE56" si="851">PRODUCT(AE56*100*1/AE57)</f>
        <v>0</v>
      </c>
      <c r="BF56" s="24">
        <f t="shared" ref="BF56" si="852">PRODUCT(AF56*100*1/AF57)</f>
        <v>0</v>
      </c>
      <c r="BG56" s="24">
        <f t="shared" ref="BG56" si="853">PRODUCT(AG56*100*1/AG57)</f>
        <v>0</v>
      </c>
      <c r="BH56" s="38">
        <f t="shared" ref="BH56" si="854">PRODUCT(AH56*100*1/AH57)</f>
        <v>0</v>
      </c>
      <c r="BI56" s="24">
        <f t="shared" ref="BI56" si="855">PRODUCT(AI56*100*1/AI57)</f>
        <v>0</v>
      </c>
      <c r="BJ56" s="24">
        <f t="shared" ref="BJ56" si="856">PRODUCT(AJ56*100*1/AJ57)</f>
        <v>0</v>
      </c>
      <c r="BK56" s="24">
        <f t="shared" ref="BK56" si="857">PRODUCT(AK56*100*1/AK57)</f>
        <v>0</v>
      </c>
      <c r="BL56" s="24">
        <f t="shared" ref="BL56" si="858">PRODUCT(AL56*100*1/AL57)</f>
        <v>0</v>
      </c>
      <c r="BM56" s="24">
        <f t="shared" ref="BM56" si="859">PRODUCT(AM56*100*1/AM57)</f>
        <v>0</v>
      </c>
      <c r="BN56" s="24">
        <f t="shared" ref="BN56" si="860">PRODUCT(AN56*100*1/AN57)</f>
        <v>0</v>
      </c>
      <c r="BO56" s="24">
        <f t="shared" ref="BO56" si="861">PRODUCT(AO56*100*1/AO57)</f>
        <v>0</v>
      </c>
      <c r="BP56" s="24">
        <f t="shared" ref="BP56" si="862">PRODUCT(AP56*100*1/AP57)</f>
        <v>0</v>
      </c>
      <c r="BQ56" s="27">
        <f t="shared" ref="BQ56" si="863">PRODUCT(AQ56*100*1/AQ57)</f>
        <v>0</v>
      </c>
      <c r="BR56" s="27">
        <f t="shared" ref="BR56" si="864">PRODUCT(AR56*100*1/AR57)</f>
        <v>0</v>
      </c>
      <c r="BS56" s="27">
        <f t="shared" ref="BS56" si="865">PRODUCT(AS56*100*1/AS57)</f>
        <v>0</v>
      </c>
      <c r="BT56" s="27">
        <f t="shared" ref="BT56" si="866">PRODUCT(AT56*100*1/AT57)</f>
        <v>0</v>
      </c>
      <c r="BV56" s="38">
        <v>512</v>
      </c>
      <c r="BW56" s="32">
        <f t="shared" ref="BW56" si="867">AW41+AW42+AW43+AW44+AW45+AW46+AW47+AW48+AW49+AW50+AW51+AW52+AW53+AW54+AW55+AW56</f>
        <v>100</v>
      </c>
      <c r="BX56" s="24">
        <f t="shared" ref="BX56" si="868">AX41+AX42+AX43+AX44+AX45+AX46+AX47+AX48+AX49+AX50+AX51+AX52+AX53+AX54+AX55+AX56</f>
        <v>100</v>
      </c>
      <c r="BY56" s="27">
        <f t="shared" ref="BY56" si="869">AY41+AY42+AY43+AY44+AY45+AY46+AY47+AY48+AY49+AY50+AY51+AY52+AY53+AY54+AY55+AY56</f>
        <v>100</v>
      </c>
      <c r="BZ56" s="24">
        <f t="shared" ref="BZ56" si="870">AZ41+AZ42+AZ43+AZ44+AZ45+AZ46+AZ47+AZ48+AZ49+AZ50+AZ51+AZ52+AZ53+AZ54+AZ55+AZ56</f>
        <v>100</v>
      </c>
      <c r="CA56" s="24">
        <f t="shared" ref="CA56" si="871">BA41+BA42+BA43+BA44+BA45+BA46+BA47+BA48+BA49+BA50+BA51+BA52+BA53+BA54+BA55+BA56</f>
        <v>100</v>
      </c>
      <c r="CB56" s="24">
        <f t="shared" ref="CB56" si="872">BB41+BB42+BB43+BB44+BB45+BB46+BB47+BB48+BB49+BB50+BB51+BB52+BB53+BB54+BB55+BB56</f>
        <v>100</v>
      </c>
      <c r="CC56" s="27">
        <f t="shared" ref="CC56" si="873">BC41+BC42+BC43+BC44+BC45+BC46+BC47+BC48+BC49+BC50+BC51+BC52+BC53+BC54+BC55+BC56</f>
        <v>100</v>
      </c>
      <c r="CD56" s="24">
        <f t="shared" ref="CD56" si="874">BD41+BD42+BD43+BD44+BD45+BD46+BD47+BD48+BD49+BD50+BD51+BD52+BD53+BD54+BD55+BD56</f>
        <v>100</v>
      </c>
      <c r="CE56" s="24">
        <f t="shared" ref="CE56" si="875">BE41+BE42+BE43+BE44+BE45+BE46+BE47+BE48+BE49+BE50+BE51+BE52+BE53+BE54+BE55+BE56</f>
        <v>100</v>
      </c>
      <c r="CF56" s="24">
        <f t="shared" ref="CF56" si="876">BF41+BF42+BF43+BF44+BF45+BF46+BF47+BF48+BF49+BF50+BF51+BF52+BF53+BF54+BF55+BF56</f>
        <v>100</v>
      </c>
      <c r="CG56" s="24">
        <f t="shared" ref="CG56" si="877">BG41+BG42+BG43+BG44+BG45+BG46+BG47+BG48+BG49+BG50+BG51+BG52+BG53+BG54+BG55+BG56</f>
        <v>100</v>
      </c>
      <c r="CH56" s="38">
        <f t="shared" ref="CH56" si="878">BH41+BH42+BH43+BH44+BH45+BH46+BH47+BH48+BH49+BH50+BH51+BH52+BH53+BH54+BH55+BH56</f>
        <v>100</v>
      </c>
      <c r="CI56" s="24">
        <f t="shared" ref="CI56" si="879">BI41+BI42+BI43+BI44+BI45+BI46+BI47+BI48+BI49+BI50+BI51+BI52+BI53+BI54+BI55+BI56</f>
        <v>100</v>
      </c>
      <c r="CJ56" s="24">
        <f t="shared" ref="CJ56" si="880">BJ41+BJ42+BJ43+BJ44+BJ45+BJ46+BJ47+BJ48+BJ49+BJ50+BJ51+BJ52+BJ53+BJ54+BJ55+BJ56</f>
        <v>100</v>
      </c>
      <c r="CK56" s="24">
        <f t="shared" ref="CK56" si="881">BK41+BK42+BK43+BK44+BK45+BK46+BK47+BK48+BK49+BK50+BK51+BK52+BK53+BK54+BK55+BK56</f>
        <v>100</v>
      </c>
      <c r="CL56" s="24">
        <f t="shared" ref="CL56" si="882">BL41+BL42+BL43+BL44+BL45+BL46+BL47+BL48+BL49+BL50+BL51+BL52+BL53+BL54+BL55+BL56</f>
        <v>100</v>
      </c>
      <c r="CM56" s="24">
        <f t="shared" ref="CM56" si="883">BM41+BM42+BM43+BM44+BM45+BM46+BM47+BM48+BM49+BM50+BM51+BM52+BM53+BM54+BM55+BM56</f>
        <v>100</v>
      </c>
      <c r="CN56" s="24">
        <f t="shared" ref="CN56" si="884">BN41+BN42+BN43+BN44+BN45+BN46+BN47+BN48+BN49+BN50+BN51+BN52+BN53+BN54+BN55+BN56</f>
        <v>100</v>
      </c>
      <c r="CO56" s="24">
        <f t="shared" ref="CO56" si="885">BO41+BO42+BO43+BO44+BO45+BO46+BO47+BO48+BO49+BO50+BO51+BO52+BO53+BO54+BO55+BO56</f>
        <v>100</v>
      </c>
      <c r="CP56" s="24">
        <f t="shared" ref="CP56" si="886">BP41+BP42+BP43+BP44+BP45+BP46+BP47+BP48+BP49+BP50+BP51+BP52+BP53+BP54+BP55+BP56</f>
        <v>100</v>
      </c>
      <c r="CQ56" s="27">
        <f t="shared" ref="CQ56" si="887">BQ41+BQ42+BQ43+BQ44+BQ45+BQ46+BQ47+BQ48+BQ49+BQ50+BQ51+BQ52+BQ53+BQ54+BQ55+BQ56</f>
        <v>100</v>
      </c>
      <c r="CR56" s="27">
        <f t="shared" ref="CR56" si="888">BR41+BR42+BR43+BR44+BR45+BR46+BR47+BR48+BR49+BR50+BR51+BR52+BR53+BR54+BR55+BR56</f>
        <v>100</v>
      </c>
      <c r="CS56" s="27">
        <f t="shared" ref="CS56" si="889">BS41+BS42+BS43+BS44+BS45+BS46+BS47+BS48+BS49+BS50+BS51+BS52+BS53+BS54+BS55+BS56</f>
        <v>100</v>
      </c>
      <c r="CT56" s="27">
        <f t="shared" ref="CT56" si="890">BT41+BT42+BT43+BT44+BT45+BT46+BT47+BT48+BT49+BT50+BT51+BT52+BT53+BT54+BT55+BT56</f>
        <v>100</v>
      </c>
      <c r="CU56" s="30"/>
      <c r="CV56" s="30"/>
      <c r="CW56" s="9"/>
      <c r="CX56" s="9"/>
      <c r="CY56" s="9"/>
      <c r="CZ56" s="9"/>
      <c r="DA56" s="9"/>
      <c r="DB56" s="9"/>
      <c r="DC56" s="9"/>
      <c r="DD56" s="9"/>
      <c r="DE56" s="9"/>
      <c r="DF56" s="9"/>
      <c r="DG56" s="9"/>
      <c r="DH56" s="9"/>
      <c r="DI56" s="9"/>
      <c r="DJ56" s="9"/>
      <c r="DK56" s="9"/>
      <c r="DL56" s="9"/>
      <c r="DM56" s="9"/>
      <c r="DN56" s="9"/>
      <c r="DO56" s="9"/>
      <c r="DP56" s="9"/>
      <c r="DQ56" s="9"/>
      <c r="DR56" s="9"/>
      <c r="DS56" s="9"/>
      <c r="DT56" s="9"/>
      <c r="DU56" s="9"/>
    </row>
    <row r="57" spans="2:126" s="38" customFormat="1" x14ac:dyDescent="0.25">
      <c r="B57" s="38" t="s">
        <v>26</v>
      </c>
      <c r="C57" s="38">
        <v>0</v>
      </c>
      <c r="D57" s="38">
        <v>1</v>
      </c>
      <c r="E57" s="38">
        <v>0</v>
      </c>
      <c r="F57" s="38">
        <v>0</v>
      </c>
      <c r="G57" s="38">
        <v>0</v>
      </c>
      <c r="H57" s="38">
        <v>0</v>
      </c>
      <c r="I57" s="38">
        <v>0</v>
      </c>
      <c r="J57" s="38">
        <v>0</v>
      </c>
      <c r="K57" s="38">
        <v>2</v>
      </c>
      <c r="L57" s="38">
        <v>0</v>
      </c>
      <c r="M57" s="38">
        <v>0</v>
      </c>
      <c r="N57" s="38">
        <v>0</v>
      </c>
      <c r="O57" s="38">
        <v>0</v>
      </c>
      <c r="P57" s="38">
        <v>0</v>
      </c>
      <c r="Q57" s="38">
        <v>0</v>
      </c>
      <c r="R57" s="38">
        <v>0</v>
      </c>
      <c r="S57" s="38">
        <v>3</v>
      </c>
      <c r="V57" s="38" t="s">
        <v>1</v>
      </c>
      <c r="W57" s="38">
        <f>S41</f>
        <v>3</v>
      </c>
      <c r="X57" s="38">
        <f>S42</f>
        <v>3</v>
      </c>
      <c r="Y57" s="38">
        <f>S43</f>
        <v>3</v>
      </c>
      <c r="Z57" s="38">
        <f>S44</f>
        <v>3</v>
      </c>
      <c r="AA57" s="38">
        <f>S45</f>
        <v>3</v>
      </c>
      <c r="AB57" s="38">
        <f>S46</f>
        <v>3</v>
      </c>
      <c r="AC57" s="38">
        <f>S47</f>
        <v>3</v>
      </c>
      <c r="AD57" s="38">
        <f>S48</f>
        <v>3</v>
      </c>
      <c r="AE57" s="38">
        <f>S49</f>
        <v>3</v>
      </c>
      <c r="AF57" s="38">
        <f>S50</f>
        <v>3</v>
      </c>
      <c r="AG57" s="38">
        <f>S51</f>
        <v>3</v>
      </c>
      <c r="AH57" s="38">
        <f>S52</f>
        <v>3</v>
      </c>
      <c r="AI57" s="38">
        <f>S53</f>
        <v>3</v>
      </c>
      <c r="AJ57" s="38">
        <f>S54</f>
        <v>3</v>
      </c>
      <c r="AK57" s="38">
        <f>S55</f>
        <v>3</v>
      </c>
      <c r="AL57" s="38">
        <f>S56</f>
        <v>3</v>
      </c>
      <c r="AM57" s="38">
        <f>S57</f>
        <v>3</v>
      </c>
      <c r="AN57" s="38">
        <f>S58</f>
        <v>3</v>
      </c>
      <c r="AO57" s="38">
        <f>S59</f>
        <v>3</v>
      </c>
      <c r="AP57" s="38">
        <f>S60</f>
        <v>3</v>
      </c>
      <c r="AQ57" s="38">
        <f>S61</f>
        <v>3</v>
      </c>
      <c r="AR57" s="38">
        <f>S62</f>
        <v>3</v>
      </c>
      <c r="AS57" s="38">
        <f>S63</f>
        <v>3</v>
      </c>
      <c r="AT57" s="38">
        <f>S64</f>
        <v>3</v>
      </c>
      <c r="AV57" s="38" t="s">
        <v>1</v>
      </c>
      <c r="AW57" s="24">
        <f t="shared" ref="AW57:BT57" si="891">SUM(AW41:AW56)</f>
        <v>100</v>
      </c>
      <c r="AX57" s="24">
        <f t="shared" si="891"/>
        <v>100</v>
      </c>
      <c r="AY57" s="24">
        <f t="shared" si="891"/>
        <v>100</v>
      </c>
      <c r="AZ57" s="24">
        <f t="shared" si="891"/>
        <v>100</v>
      </c>
      <c r="BA57" s="24">
        <f t="shared" si="891"/>
        <v>100</v>
      </c>
      <c r="BB57" s="24">
        <f t="shared" si="891"/>
        <v>100</v>
      </c>
      <c r="BC57" s="24">
        <f t="shared" si="891"/>
        <v>100</v>
      </c>
      <c r="BD57" s="24">
        <f t="shared" si="891"/>
        <v>100</v>
      </c>
      <c r="BE57" s="24">
        <f t="shared" si="891"/>
        <v>100</v>
      </c>
      <c r="BF57" s="24">
        <f t="shared" si="891"/>
        <v>100</v>
      </c>
      <c r="BG57" s="24">
        <f t="shared" si="891"/>
        <v>100</v>
      </c>
      <c r="BH57" s="24">
        <f t="shared" si="891"/>
        <v>100</v>
      </c>
      <c r="BI57" s="24">
        <f t="shared" si="891"/>
        <v>100</v>
      </c>
      <c r="BJ57" s="24">
        <f t="shared" si="891"/>
        <v>100</v>
      </c>
      <c r="BK57" s="24">
        <f t="shared" si="891"/>
        <v>100</v>
      </c>
      <c r="BL57" s="24">
        <f t="shared" si="891"/>
        <v>100</v>
      </c>
      <c r="BM57" s="24">
        <f t="shared" si="891"/>
        <v>100</v>
      </c>
      <c r="BN57" s="24">
        <f t="shared" si="891"/>
        <v>100</v>
      </c>
      <c r="BO57" s="24">
        <f t="shared" si="891"/>
        <v>100</v>
      </c>
      <c r="BP57" s="24">
        <f t="shared" si="891"/>
        <v>100</v>
      </c>
      <c r="BQ57" s="24">
        <f t="shared" si="891"/>
        <v>100</v>
      </c>
      <c r="BR57" s="24">
        <f t="shared" si="891"/>
        <v>100</v>
      </c>
      <c r="BS57" s="24">
        <f t="shared" si="891"/>
        <v>100</v>
      </c>
      <c r="BT57" s="24">
        <f t="shared" si="891"/>
        <v>100</v>
      </c>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U57" s="34"/>
      <c r="CV57" s="34"/>
      <c r="CX57" s="9"/>
      <c r="CY57" s="9"/>
      <c r="CZ57" s="9"/>
      <c r="DA57" s="9"/>
      <c r="DB57" s="9"/>
      <c r="DC57" s="9"/>
      <c r="DD57" s="9"/>
      <c r="DE57" s="9"/>
      <c r="DF57" s="9"/>
      <c r="DG57" s="9"/>
      <c r="DH57" s="9"/>
      <c r="DI57" s="9"/>
      <c r="DJ57" s="9"/>
      <c r="DK57" s="9"/>
      <c r="DL57" s="9"/>
      <c r="DM57" s="9"/>
      <c r="DN57" s="9"/>
      <c r="DO57" s="9"/>
      <c r="DP57" s="9"/>
      <c r="DQ57" s="9"/>
      <c r="DR57" s="9"/>
      <c r="DS57" s="9"/>
      <c r="DT57" s="9"/>
      <c r="DU57" s="9"/>
      <c r="DV57" s="9"/>
    </row>
    <row r="58" spans="2:126" s="38" customFormat="1" x14ac:dyDescent="0.25">
      <c r="B58" s="38" t="s">
        <v>27</v>
      </c>
      <c r="C58" s="38">
        <v>0</v>
      </c>
      <c r="D58" s="38">
        <v>0</v>
      </c>
      <c r="E58" s="38">
        <v>0</v>
      </c>
      <c r="F58" s="38">
        <v>0</v>
      </c>
      <c r="G58" s="38">
        <v>0</v>
      </c>
      <c r="H58" s="38">
        <v>0</v>
      </c>
      <c r="I58" s="38">
        <v>0</v>
      </c>
      <c r="J58" s="38">
        <v>0</v>
      </c>
      <c r="K58" s="38">
        <v>2</v>
      </c>
      <c r="L58" s="38">
        <v>1</v>
      </c>
      <c r="M58" s="38">
        <v>0</v>
      </c>
      <c r="N58" s="38">
        <v>0</v>
      </c>
      <c r="O58" s="38">
        <v>0</v>
      </c>
      <c r="P58" s="38">
        <v>0</v>
      </c>
      <c r="Q58" s="38">
        <v>0</v>
      </c>
      <c r="R58" s="38">
        <v>0</v>
      </c>
      <c r="S58" s="38">
        <v>3</v>
      </c>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U58" s="34"/>
      <c r="CV58" s="34"/>
      <c r="CX58" s="9"/>
      <c r="CY58" s="9"/>
      <c r="CZ58" s="9"/>
      <c r="DA58" s="9"/>
      <c r="DB58" s="9"/>
      <c r="DC58" s="9"/>
      <c r="DD58" s="9"/>
      <c r="DE58" s="9"/>
      <c r="DF58" s="9"/>
      <c r="DG58" s="9"/>
      <c r="DH58" s="9"/>
      <c r="DI58" s="9"/>
      <c r="DJ58" s="9"/>
      <c r="DK58" s="9"/>
      <c r="DL58" s="9"/>
      <c r="DM58" s="9"/>
      <c r="DN58" s="9"/>
      <c r="DO58" s="9"/>
      <c r="DP58" s="9"/>
      <c r="DQ58" s="9"/>
      <c r="DR58" s="9"/>
      <c r="DS58" s="9"/>
      <c r="DT58" s="9"/>
      <c r="DU58" s="9"/>
      <c r="DV58" s="9"/>
    </row>
    <row r="59" spans="2:126" s="38" customFormat="1" x14ac:dyDescent="0.25">
      <c r="B59" s="38" t="s">
        <v>28</v>
      </c>
      <c r="C59" s="38">
        <v>0</v>
      </c>
      <c r="D59" s="38">
        <v>0</v>
      </c>
      <c r="E59" s="38">
        <v>0</v>
      </c>
      <c r="F59" s="38">
        <v>0</v>
      </c>
      <c r="G59" s="38">
        <v>1</v>
      </c>
      <c r="H59" s="38">
        <v>0</v>
      </c>
      <c r="I59" s="38">
        <v>0</v>
      </c>
      <c r="J59" s="38">
        <v>1</v>
      </c>
      <c r="K59" s="38">
        <v>0</v>
      </c>
      <c r="L59" s="38">
        <v>0</v>
      </c>
      <c r="M59" s="38">
        <v>0</v>
      </c>
      <c r="N59" s="38">
        <v>1</v>
      </c>
      <c r="O59" s="38">
        <v>0</v>
      </c>
      <c r="P59" s="38">
        <v>0</v>
      </c>
      <c r="Q59" s="38">
        <v>0</v>
      </c>
      <c r="R59" s="38">
        <v>0</v>
      </c>
      <c r="S59" s="38">
        <v>3</v>
      </c>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U59" s="34"/>
      <c r="CV59" s="34"/>
      <c r="CX59" s="9"/>
      <c r="CY59" s="9"/>
      <c r="CZ59" s="9"/>
      <c r="DA59" s="9"/>
      <c r="DB59" s="9"/>
      <c r="DC59" s="9"/>
      <c r="DD59" s="9"/>
      <c r="DE59" s="9"/>
      <c r="DF59" s="9"/>
      <c r="DG59" s="9"/>
      <c r="DH59" s="9"/>
      <c r="DI59" s="9"/>
      <c r="DJ59" s="9"/>
      <c r="DK59" s="9"/>
      <c r="DL59" s="9"/>
      <c r="DM59" s="9"/>
      <c r="DN59" s="9"/>
      <c r="DO59" s="9"/>
      <c r="DP59" s="9"/>
      <c r="DQ59" s="9"/>
      <c r="DR59" s="9"/>
      <c r="DS59" s="9"/>
      <c r="DT59" s="9"/>
      <c r="DU59" s="9"/>
      <c r="DV59" s="9"/>
    </row>
    <row r="60" spans="2:126" s="38" customFormat="1" x14ac:dyDescent="0.25">
      <c r="B60" s="38" t="s">
        <v>23</v>
      </c>
      <c r="C60" s="38">
        <v>0</v>
      </c>
      <c r="D60" s="38">
        <v>1</v>
      </c>
      <c r="E60" s="38">
        <v>0</v>
      </c>
      <c r="F60" s="38">
        <v>0</v>
      </c>
      <c r="G60" s="38">
        <v>1</v>
      </c>
      <c r="H60" s="38">
        <v>0</v>
      </c>
      <c r="I60" s="38">
        <v>0</v>
      </c>
      <c r="J60" s="38">
        <v>0</v>
      </c>
      <c r="K60" s="38">
        <v>0</v>
      </c>
      <c r="L60" s="38">
        <v>1</v>
      </c>
      <c r="M60" s="38">
        <v>0</v>
      </c>
      <c r="N60" s="38">
        <v>0</v>
      </c>
      <c r="O60" s="38">
        <v>0</v>
      </c>
      <c r="P60" s="38">
        <v>0</v>
      </c>
      <c r="Q60" s="38">
        <v>0</v>
      </c>
      <c r="R60" s="38">
        <v>0</v>
      </c>
      <c r="S60" s="38">
        <v>3</v>
      </c>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U60" s="34"/>
      <c r="CV60" s="34"/>
      <c r="CX60" s="9"/>
      <c r="CY60" s="9"/>
      <c r="CZ60" s="9"/>
      <c r="DA60" s="9"/>
      <c r="DB60" s="9"/>
      <c r="DC60" s="9"/>
      <c r="DD60" s="9"/>
      <c r="DE60" s="9"/>
      <c r="DF60" s="9"/>
      <c r="DG60" s="9"/>
      <c r="DH60" s="9"/>
      <c r="DI60" s="9"/>
      <c r="DJ60" s="9"/>
      <c r="DK60" s="9"/>
      <c r="DL60" s="9"/>
      <c r="DM60" s="9"/>
      <c r="DN60" s="9"/>
      <c r="DO60" s="9"/>
      <c r="DP60" s="9"/>
      <c r="DQ60" s="9"/>
      <c r="DR60" s="9"/>
      <c r="DS60" s="9"/>
      <c r="DT60" s="9"/>
      <c r="DU60" s="9"/>
      <c r="DV60" s="9"/>
    </row>
    <row r="61" spans="2:126" s="38" customFormat="1" x14ac:dyDescent="0.25">
      <c r="B61" s="38" t="s">
        <v>29</v>
      </c>
      <c r="C61" s="2">
        <v>0</v>
      </c>
      <c r="D61" s="2">
        <v>0</v>
      </c>
      <c r="E61" s="2">
        <v>0</v>
      </c>
      <c r="F61" s="2">
        <v>0</v>
      </c>
      <c r="G61" s="2">
        <v>0</v>
      </c>
      <c r="H61" s="2">
        <v>1</v>
      </c>
      <c r="I61" s="2">
        <v>1</v>
      </c>
      <c r="J61" s="2">
        <v>1</v>
      </c>
      <c r="K61" s="2">
        <v>0</v>
      </c>
      <c r="L61" s="3">
        <v>0</v>
      </c>
      <c r="M61" s="3">
        <v>0</v>
      </c>
      <c r="N61" s="3">
        <v>0</v>
      </c>
      <c r="O61" s="3">
        <v>0</v>
      </c>
      <c r="P61" s="3">
        <v>0</v>
      </c>
      <c r="Q61" s="3">
        <v>0</v>
      </c>
      <c r="R61" s="3">
        <v>0</v>
      </c>
      <c r="S61" s="38">
        <v>3</v>
      </c>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U61" s="34"/>
      <c r="CV61" s="34"/>
      <c r="CX61" s="9"/>
      <c r="CY61" s="9"/>
      <c r="CZ61" s="9"/>
      <c r="DA61" s="9"/>
      <c r="DB61" s="9"/>
      <c r="DC61" s="9"/>
      <c r="DD61" s="9"/>
      <c r="DE61" s="9"/>
      <c r="DF61" s="9"/>
      <c r="DG61" s="9"/>
      <c r="DH61" s="9"/>
      <c r="DI61" s="9"/>
      <c r="DJ61" s="9"/>
      <c r="DK61" s="9"/>
      <c r="DL61" s="9"/>
      <c r="DM61" s="9"/>
      <c r="DN61" s="9"/>
      <c r="DO61" s="9"/>
      <c r="DP61" s="9"/>
      <c r="DQ61" s="9"/>
      <c r="DR61" s="9"/>
      <c r="DS61" s="9"/>
      <c r="DT61" s="9"/>
      <c r="DU61" s="9"/>
      <c r="DV61" s="9"/>
    </row>
    <row r="62" spans="2:126" s="38" customFormat="1" x14ac:dyDescent="0.25">
      <c r="B62" s="38" t="s">
        <v>30</v>
      </c>
      <c r="C62" s="2">
        <v>0</v>
      </c>
      <c r="D62" s="2">
        <v>0</v>
      </c>
      <c r="E62" s="2">
        <v>0</v>
      </c>
      <c r="F62" s="2">
        <v>0</v>
      </c>
      <c r="G62" s="2">
        <v>1</v>
      </c>
      <c r="H62" s="2">
        <v>1</v>
      </c>
      <c r="I62" s="2">
        <v>0</v>
      </c>
      <c r="J62" s="2">
        <v>0</v>
      </c>
      <c r="K62" s="2">
        <v>0</v>
      </c>
      <c r="L62" s="3">
        <v>0</v>
      </c>
      <c r="M62" s="3">
        <v>0</v>
      </c>
      <c r="N62" s="3">
        <v>1</v>
      </c>
      <c r="O62" s="3">
        <v>0</v>
      </c>
      <c r="P62" s="3">
        <v>0</v>
      </c>
      <c r="Q62" s="3">
        <v>0</v>
      </c>
      <c r="R62" s="3">
        <v>0</v>
      </c>
      <c r="S62" s="38">
        <v>3</v>
      </c>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U62" s="34"/>
      <c r="CV62" s="34"/>
      <c r="CX62" s="9"/>
      <c r="CY62" s="9"/>
      <c r="CZ62" s="9"/>
      <c r="DA62" s="9"/>
      <c r="DB62" s="9"/>
      <c r="DC62" s="9"/>
      <c r="DD62" s="9"/>
      <c r="DE62" s="9"/>
      <c r="DF62" s="9"/>
      <c r="DG62" s="9"/>
      <c r="DH62" s="9"/>
      <c r="DI62" s="9"/>
      <c r="DJ62" s="9"/>
      <c r="DK62" s="9"/>
      <c r="DL62" s="9"/>
      <c r="DM62" s="9"/>
      <c r="DN62" s="9"/>
      <c r="DO62" s="9"/>
      <c r="DP62" s="9"/>
      <c r="DQ62" s="9"/>
      <c r="DR62" s="9"/>
      <c r="DS62" s="9"/>
      <c r="DT62" s="9"/>
      <c r="DU62" s="9"/>
      <c r="DV62" s="9"/>
    </row>
    <row r="63" spans="2:126" s="38" customFormat="1" x14ac:dyDescent="0.25">
      <c r="B63" s="38" t="s">
        <v>31</v>
      </c>
      <c r="C63" s="2">
        <v>0</v>
      </c>
      <c r="D63" s="2">
        <v>0</v>
      </c>
      <c r="E63" s="2">
        <v>0</v>
      </c>
      <c r="F63" s="2">
        <v>2</v>
      </c>
      <c r="G63" s="2">
        <v>0</v>
      </c>
      <c r="H63" s="2">
        <v>0</v>
      </c>
      <c r="I63" s="2">
        <v>0</v>
      </c>
      <c r="J63" s="2">
        <v>0</v>
      </c>
      <c r="K63" s="3">
        <v>1</v>
      </c>
      <c r="L63" s="3">
        <v>0</v>
      </c>
      <c r="M63" s="3">
        <v>0</v>
      </c>
      <c r="N63" s="3">
        <v>0</v>
      </c>
      <c r="O63" s="3">
        <v>0</v>
      </c>
      <c r="P63" s="3">
        <v>0</v>
      </c>
      <c r="Q63" s="3">
        <v>0</v>
      </c>
      <c r="R63" s="3">
        <v>0</v>
      </c>
      <c r="S63" s="38">
        <v>3</v>
      </c>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U63" s="34"/>
      <c r="CV63" s="34"/>
      <c r="CX63" s="9"/>
      <c r="CY63" s="9"/>
      <c r="CZ63" s="9"/>
      <c r="DA63" s="9"/>
      <c r="DB63" s="9"/>
      <c r="DC63" s="9"/>
      <c r="DD63" s="9"/>
      <c r="DE63" s="9"/>
      <c r="DF63" s="9"/>
      <c r="DG63" s="9"/>
      <c r="DH63" s="9"/>
      <c r="DI63" s="9"/>
      <c r="DJ63" s="9"/>
      <c r="DK63" s="9"/>
      <c r="DL63" s="9"/>
      <c r="DM63" s="9"/>
      <c r="DN63" s="9"/>
      <c r="DO63" s="9"/>
      <c r="DP63" s="9"/>
      <c r="DQ63" s="9"/>
      <c r="DR63" s="9"/>
      <c r="DS63" s="9"/>
      <c r="DT63" s="9"/>
      <c r="DU63" s="9"/>
      <c r="DV63" s="9"/>
    </row>
    <row r="64" spans="2:126" s="38" customFormat="1" x14ac:dyDescent="0.25">
      <c r="B64" s="38" t="s">
        <v>22</v>
      </c>
      <c r="C64" s="2">
        <v>0</v>
      </c>
      <c r="D64" s="2">
        <v>3</v>
      </c>
      <c r="E64" s="2">
        <v>0</v>
      </c>
      <c r="F64" s="2">
        <v>0</v>
      </c>
      <c r="G64" s="2">
        <v>0</v>
      </c>
      <c r="H64" s="3">
        <v>0</v>
      </c>
      <c r="I64" s="3">
        <v>0</v>
      </c>
      <c r="J64" s="3">
        <v>0</v>
      </c>
      <c r="K64" s="3">
        <v>0</v>
      </c>
      <c r="L64" s="3">
        <v>0</v>
      </c>
      <c r="M64" s="3">
        <v>0</v>
      </c>
      <c r="N64" s="3">
        <v>0</v>
      </c>
      <c r="O64" s="3">
        <v>0</v>
      </c>
      <c r="P64" s="3">
        <v>0</v>
      </c>
      <c r="Q64" s="3">
        <v>0</v>
      </c>
      <c r="R64" s="3">
        <v>0</v>
      </c>
      <c r="S64" s="38">
        <v>3</v>
      </c>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U64" s="34"/>
      <c r="CV64" s="34"/>
      <c r="CX64" s="9"/>
      <c r="CY64" s="9"/>
      <c r="CZ64" s="9"/>
      <c r="DA64" s="9"/>
      <c r="DB64" s="9"/>
      <c r="DC64" s="9"/>
      <c r="DD64" s="9"/>
      <c r="DE64" s="9"/>
      <c r="DF64" s="9"/>
      <c r="DG64" s="9"/>
      <c r="DH64" s="9"/>
      <c r="DI64" s="9"/>
      <c r="DJ64" s="9"/>
      <c r="DK64" s="9"/>
      <c r="DL64" s="9"/>
      <c r="DM64" s="9"/>
      <c r="DN64" s="9"/>
      <c r="DO64" s="9"/>
      <c r="DP64" s="9"/>
      <c r="DQ64" s="9"/>
      <c r="DR64" s="9"/>
      <c r="DS64" s="9"/>
      <c r="DT64" s="9"/>
      <c r="DU64" s="9"/>
      <c r="DV64" s="9"/>
    </row>
    <row r="65" spans="46:126" s="38" customFormat="1" x14ac:dyDescent="0.25">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U65" s="34"/>
      <c r="CV65" s="34"/>
      <c r="CX65" s="9"/>
      <c r="CY65" s="9"/>
      <c r="CZ65" s="9"/>
      <c r="DA65" s="9"/>
      <c r="DB65" s="9"/>
      <c r="DC65" s="9"/>
      <c r="DD65" s="9"/>
      <c r="DE65" s="9"/>
      <c r="DF65" s="9"/>
      <c r="DG65" s="9"/>
      <c r="DH65" s="9"/>
      <c r="DI65" s="9"/>
      <c r="DJ65" s="9"/>
      <c r="DK65" s="9"/>
      <c r="DL65" s="9"/>
      <c r="DM65" s="9"/>
      <c r="DN65" s="9"/>
      <c r="DO65" s="9"/>
      <c r="DP65" s="9"/>
      <c r="DQ65" s="9"/>
      <c r="DR65" s="9"/>
      <c r="DS65" s="9"/>
      <c r="DT65" s="9"/>
      <c r="DU65" s="9"/>
      <c r="DV65" s="9"/>
    </row>
    <row r="66" spans="46:126" s="38" customFormat="1" x14ac:dyDescent="0.25">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U66" s="34"/>
      <c r="CV66" s="34"/>
      <c r="CX66" s="9"/>
      <c r="CY66" s="9"/>
      <c r="CZ66" s="9"/>
      <c r="DA66" s="9"/>
      <c r="DB66" s="9"/>
      <c r="DC66" s="9"/>
      <c r="DD66" s="9"/>
      <c r="DE66" s="9"/>
      <c r="DF66" s="9"/>
      <c r="DG66" s="9"/>
      <c r="DH66" s="9"/>
      <c r="DI66" s="9"/>
      <c r="DJ66" s="9"/>
      <c r="DK66" s="9"/>
      <c r="DL66" s="9"/>
      <c r="DM66" s="9"/>
      <c r="DN66" s="9"/>
      <c r="DO66" s="9"/>
      <c r="DP66" s="9"/>
      <c r="DQ66" s="9"/>
      <c r="DR66" s="9"/>
      <c r="DS66" s="9"/>
      <c r="DT66" s="9"/>
      <c r="DU66" s="9"/>
      <c r="DV66" s="9"/>
    </row>
    <row r="67" spans="46:126" s="38" customFormat="1" x14ac:dyDescent="0.25">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U67" s="34"/>
      <c r="CV67" s="34"/>
    </row>
    <row r="68" spans="46:126" s="38" customFormat="1" x14ac:dyDescent="0.25">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U68" s="34"/>
      <c r="CV68" s="34"/>
    </row>
    <row r="69" spans="46:126" s="38" customFormat="1" x14ac:dyDescent="0.25">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U69" s="34"/>
      <c r="CV69" s="34"/>
    </row>
    <row r="70" spans="46:126" s="38" customFormat="1" x14ac:dyDescent="0.25">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U70" s="34"/>
      <c r="CV70" s="34"/>
    </row>
    <row r="71" spans="46:126" s="38" customFormat="1" x14ac:dyDescent="0.25">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U71" s="34"/>
      <c r="CV71" s="34"/>
    </row>
    <row r="72" spans="46:126" s="38" customFormat="1" x14ac:dyDescent="0.25">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U72" s="34"/>
      <c r="CV72" s="34"/>
    </row>
    <row r="73" spans="46:126" s="1" customFormat="1" x14ac:dyDescent="0.25">
      <c r="AT73"/>
      <c r="BT73"/>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c r="CU73" s="34"/>
      <c r="CV73" s="34"/>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62"/>
  <sheetViews>
    <sheetView topLeftCell="Q13" zoomScale="75" zoomScaleNormal="75" workbookViewId="0">
      <selection activeCell="N25" sqref="N25"/>
    </sheetView>
  </sheetViews>
  <sheetFormatPr baseColWidth="10" defaultRowHeight="15" x14ac:dyDescent="0.25"/>
  <cols>
    <col min="1" max="2" width="11.42578125" style="38"/>
    <col min="3" max="18" width="8.28515625" style="38" customWidth="1"/>
    <col min="19" max="22" width="11.42578125" style="38"/>
    <col min="23" max="27" width="8.28515625" style="38" customWidth="1"/>
    <col min="28" max="29" width="11.42578125" style="38"/>
    <col min="30" max="34" width="8.28515625" style="24" customWidth="1"/>
    <col min="35" max="35" width="8.28515625" style="38" customWidth="1"/>
    <col min="36" max="36" width="11.42578125" style="38"/>
    <col min="37" max="41" width="8.28515625" style="24" customWidth="1"/>
    <col min="42" max="43" width="8.28515625" style="38" customWidth="1"/>
    <col min="44" max="44" width="2.42578125" style="38" bestFit="1" customWidth="1"/>
    <col min="45" max="50" width="6.28515625" style="38" customWidth="1"/>
    <col min="51" max="51" width="4.7109375" style="38" customWidth="1"/>
    <col min="52" max="16384" width="11.42578125" style="38"/>
  </cols>
  <sheetData>
    <row r="2" spans="1:52" x14ac:dyDescent="0.25">
      <c r="A2" s="38" t="s">
        <v>101</v>
      </c>
      <c r="W2" s="38" t="str">
        <f>A2</f>
        <v>Streptococcus agalactiae</v>
      </c>
      <c r="AD2" s="24" t="str">
        <f>A2</f>
        <v>Streptococcus agalactiae</v>
      </c>
      <c r="AI2" s="24"/>
      <c r="AK2" s="24" t="str">
        <f>A2</f>
        <v>Streptococcus agalactiae</v>
      </c>
      <c r="AP2" s="24"/>
      <c r="AQ2" s="24"/>
      <c r="AS2" s="9"/>
      <c r="AT2" s="9"/>
      <c r="AU2" s="9"/>
      <c r="AV2" s="9"/>
      <c r="AW2" s="9"/>
      <c r="AX2" s="9"/>
      <c r="AY2" s="9"/>
      <c r="AZ2" s="9"/>
    </row>
    <row r="3" spans="1:52" ht="18.75" x14ac:dyDescent="0.25">
      <c r="B3" s="38" t="s">
        <v>0</v>
      </c>
      <c r="C3" s="38">
        <v>1.5625E-2</v>
      </c>
      <c r="D3" s="38">
        <v>3.125E-2</v>
      </c>
      <c r="E3" s="38">
        <v>6.25E-2</v>
      </c>
      <c r="F3" s="38">
        <v>0.125</v>
      </c>
      <c r="G3" s="38">
        <v>0.25</v>
      </c>
      <c r="H3" s="38">
        <v>0.5</v>
      </c>
      <c r="I3" s="38">
        <v>1</v>
      </c>
      <c r="J3" s="38">
        <v>2</v>
      </c>
      <c r="K3" s="38">
        <v>4</v>
      </c>
      <c r="L3" s="38">
        <v>8</v>
      </c>
      <c r="M3" s="38">
        <v>16</v>
      </c>
      <c r="N3" s="38">
        <v>32</v>
      </c>
      <c r="O3" s="38">
        <v>64</v>
      </c>
      <c r="P3" s="38">
        <v>128</v>
      </c>
      <c r="Q3" s="38">
        <v>256</v>
      </c>
      <c r="R3" s="38">
        <v>512</v>
      </c>
      <c r="S3" s="38" t="s">
        <v>1</v>
      </c>
      <c r="V3" s="38" t="s">
        <v>0</v>
      </c>
      <c r="W3" s="38" t="str">
        <f>B4</f>
        <v>Cefuroxim</v>
      </c>
      <c r="X3" s="38" t="str">
        <f>B5</f>
        <v>Moxifloxacin</v>
      </c>
      <c r="Y3" s="38" t="str">
        <f>B6</f>
        <v>Clindamycin</v>
      </c>
      <c r="Z3" s="38" t="str">
        <f>B7</f>
        <v>Benzylpenicillin</v>
      </c>
      <c r="AA3" s="38" t="str">
        <f>B8</f>
        <v>Roxythromycin</v>
      </c>
      <c r="AD3" s="24" t="str">
        <f>W3</f>
        <v>Cefuroxim</v>
      </c>
      <c r="AE3" s="24" t="str">
        <f>X3</f>
        <v>Moxifloxacin</v>
      </c>
      <c r="AF3" s="24" t="str">
        <f>Y3</f>
        <v>Clindamycin</v>
      </c>
      <c r="AG3" s="24" t="str">
        <f>Z3</f>
        <v>Benzylpenicillin</v>
      </c>
      <c r="AH3" s="24" t="str">
        <f>AA3</f>
        <v>Roxythromycin</v>
      </c>
      <c r="AK3" s="24" t="str">
        <f>W3</f>
        <v>Cefuroxim</v>
      </c>
      <c r="AL3" s="24" t="str">
        <f>X3</f>
        <v>Moxifloxacin</v>
      </c>
      <c r="AM3" s="24" t="str">
        <f>Y3</f>
        <v>Clindamycin</v>
      </c>
      <c r="AN3" s="24" t="str">
        <f>Z3</f>
        <v>Benzylpenicillin</v>
      </c>
      <c r="AO3" s="24" t="str">
        <f>AA3</f>
        <v>Roxythromycin</v>
      </c>
      <c r="AP3" s="24"/>
      <c r="AR3" s="33"/>
      <c r="AS3" s="18" t="s">
        <v>64</v>
      </c>
      <c r="AT3" s="18" t="s">
        <v>58</v>
      </c>
      <c r="AU3" s="18" t="s">
        <v>68</v>
      </c>
      <c r="AV3" s="18" t="s">
        <v>62</v>
      </c>
      <c r="AW3" s="18" t="s">
        <v>67</v>
      </c>
      <c r="AX3" s="9"/>
    </row>
    <row r="4" spans="1:52" ht="18.75" x14ac:dyDescent="0.25">
      <c r="B4" s="38" t="s">
        <v>9</v>
      </c>
      <c r="C4" s="38">
        <v>0</v>
      </c>
      <c r="D4" s="38">
        <v>0</v>
      </c>
      <c r="E4" s="38">
        <v>0</v>
      </c>
      <c r="F4" s="38">
        <v>11</v>
      </c>
      <c r="G4" s="38">
        <v>0</v>
      </c>
      <c r="H4" s="38">
        <v>1</v>
      </c>
      <c r="I4" s="38">
        <v>1</v>
      </c>
      <c r="J4" s="38">
        <v>0</v>
      </c>
      <c r="K4" s="38">
        <v>0</v>
      </c>
      <c r="L4" s="38">
        <v>0</v>
      </c>
      <c r="M4" s="38">
        <v>0</v>
      </c>
      <c r="N4" s="38">
        <v>0</v>
      </c>
      <c r="O4" s="38">
        <v>0</v>
      </c>
      <c r="P4" s="38">
        <v>0</v>
      </c>
      <c r="Q4" s="38">
        <v>0</v>
      </c>
      <c r="R4" s="38">
        <v>0</v>
      </c>
      <c r="S4" s="38">
        <v>13</v>
      </c>
      <c r="V4" s="38">
        <v>1.5625E-2</v>
      </c>
      <c r="W4" s="38">
        <f>C4</f>
        <v>0</v>
      </c>
      <c r="X4" s="2">
        <f>C5</f>
        <v>0</v>
      </c>
      <c r="Y4" s="2">
        <f>C6</f>
        <v>0</v>
      </c>
      <c r="Z4" s="2">
        <f>C7</f>
        <v>0</v>
      </c>
      <c r="AA4" s="2">
        <f>C8</f>
        <v>0</v>
      </c>
      <c r="AC4" s="38">
        <v>1.5625E-2</v>
      </c>
      <c r="AD4" s="24">
        <f>PRODUCT(W4*100*1/W20)</f>
        <v>0</v>
      </c>
      <c r="AE4" s="25">
        <f>PRODUCT(X4*100*1/X20)</f>
        <v>0</v>
      </c>
      <c r="AF4" s="25">
        <f>PRODUCT(Y4*100*1/Y20)</f>
        <v>0</v>
      </c>
      <c r="AG4" s="25">
        <f>PRODUCT(Z4*100*1/Z20)</f>
        <v>0</v>
      </c>
      <c r="AH4" s="25">
        <f>PRODUCT(AA4*100*1/AA20)</f>
        <v>0</v>
      </c>
      <c r="AJ4" s="38">
        <v>1.5625E-2</v>
      </c>
      <c r="AK4" s="24">
        <f>AD4</f>
        <v>0</v>
      </c>
      <c r="AL4" s="25">
        <f>AE4</f>
        <v>0</v>
      </c>
      <c r="AM4" s="25">
        <f>AF4</f>
        <v>0</v>
      </c>
      <c r="AN4" s="25">
        <f>AG4</f>
        <v>0</v>
      </c>
      <c r="AO4" s="25">
        <f>AH4</f>
        <v>0</v>
      </c>
      <c r="AR4" s="19" t="s">
        <v>38</v>
      </c>
      <c r="AS4" s="20">
        <f>W20</f>
        <v>13</v>
      </c>
      <c r="AT4" s="20">
        <f>X20</f>
        <v>13</v>
      </c>
      <c r="AU4" s="20">
        <f>Y20</f>
        <v>13</v>
      </c>
      <c r="AV4" s="20">
        <f>Z20</f>
        <v>13</v>
      </c>
      <c r="AW4" s="20">
        <f>AA20</f>
        <v>13</v>
      </c>
      <c r="AX4" s="9"/>
    </row>
    <row r="5" spans="1:52" ht="18.75" x14ac:dyDescent="0.25">
      <c r="B5" s="38" t="s">
        <v>20</v>
      </c>
      <c r="C5" s="2">
        <v>0</v>
      </c>
      <c r="D5" s="2">
        <v>3</v>
      </c>
      <c r="E5" s="2">
        <v>1</v>
      </c>
      <c r="F5" s="2">
        <v>5</v>
      </c>
      <c r="G5" s="2">
        <v>3</v>
      </c>
      <c r="H5" s="2">
        <v>0</v>
      </c>
      <c r="I5" s="3">
        <v>0</v>
      </c>
      <c r="J5" s="3">
        <v>1</v>
      </c>
      <c r="K5" s="3">
        <v>0</v>
      </c>
      <c r="L5" s="3">
        <v>0</v>
      </c>
      <c r="M5" s="3">
        <v>0</v>
      </c>
      <c r="N5" s="3">
        <v>0</v>
      </c>
      <c r="O5" s="3">
        <v>0</v>
      </c>
      <c r="P5" s="3">
        <v>0</v>
      </c>
      <c r="Q5" s="3">
        <v>0</v>
      </c>
      <c r="R5" s="3">
        <v>0</v>
      </c>
      <c r="S5" s="38">
        <v>13</v>
      </c>
      <c r="V5" s="38">
        <v>3.125E-2</v>
      </c>
      <c r="W5" s="38">
        <f>D4</f>
        <v>0</v>
      </c>
      <c r="X5" s="2">
        <f>D5</f>
        <v>3</v>
      </c>
      <c r="Y5" s="2">
        <f>D6</f>
        <v>7</v>
      </c>
      <c r="Z5" s="2">
        <f>D7</f>
        <v>13</v>
      </c>
      <c r="AA5" s="2">
        <f>D8</f>
        <v>0</v>
      </c>
      <c r="AC5" s="38">
        <v>3.125E-2</v>
      </c>
      <c r="AD5" s="24">
        <f>PRODUCT(W5*100*1/W20)</f>
        <v>0</v>
      </c>
      <c r="AE5" s="25">
        <f>PRODUCT(X5*100*1/X20)</f>
        <v>23.076923076923077</v>
      </c>
      <c r="AF5" s="25">
        <f>PRODUCT(Y5*100*1/Y20)</f>
        <v>53.846153846153847</v>
      </c>
      <c r="AG5" s="25">
        <f>PRODUCT(Z5*100*1/Z20)</f>
        <v>100</v>
      </c>
      <c r="AH5" s="25">
        <f>PRODUCT(AA5*100*1/AA20)</f>
        <v>0</v>
      </c>
      <c r="AJ5" s="38">
        <v>3.125E-2</v>
      </c>
      <c r="AK5" s="24">
        <f>AD4+AD5</f>
        <v>0</v>
      </c>
      <c r="AL5" s="25">
        <f>AE4+AE5</f>
        <v>23.076923076923077</v>
      </c>
      <c r="AM5" s="25">
        <f>AF4+AF5</f>
        <v>53.846153846153847</v>
      </c>
      <c r="AN5" s="25">
        <f>AG4+AG5</f>
        <v>100</v>
      </c>
      <c r="AO5" s="25">
        <f>AH4+AH5</f>
        <v>0</v>
      </c>
      <c r="AR5" s="19" t="s">
        <v>39</v>
      </c>
      <c r="AS5" s="17"/>
      <c r="AT5" s="17">
        <f>AL9</f>
        <v>92.307692307692307</v>
      </c>
      <c r="AU5" s="17">
        <f>AM9</f>
        <v>84.615384615384613</v>
      </c>
      <c r="AV5" s="17">
        <f>AN8</f>
        <v>100</v>
      </c>
      <c r="AW5" s="17">
        <f>AO9</f>
        <v>69.230769230769226</v>
      </c>
      <c r="AX5" s="9"/>
    </row>
    <row r="6" spans="1:52" ht="18.75" x14ac:dyDescent="0.25">
      <c r="B6" s="38" t="s">
        <v>23</v>
      </c>
      <c r="C6" s="2">
        <v>0</v>
      </c>
      <c r="D6" s="2">
        <v>7</v>
      </c>
      <c r="E6" s="2">
        <v>4</v>
      </c>
      <c r="F6" s="2">
        <v>0</v>
      </c>
      <c r="G6" s="2">
        <v>0</v>
      </c>
      <c r="H6" s="2">
        <v>0</v>
      </c>
      <c r="I6" s="3">
        <v>0</v>
      </c>
      <c r="J6" s="3">
        <v>0</v>
      </c>
      <c r="K6" s="3">
        <v>1</v>
      </c>
      <c r="L6" s="3">
        <v>1</v>
      </c>
      <c r="M6" s="3">
        <v>0</v>
      </c>
      <c r="N6" s="3">
        <v>0</v>
      </c>
      <c r="O6" s="3">
        <v>0</v>
      </c>
      <c r="P6" s="3">
        <v>0</v>
      </c>
      <c r="Q6" s="3">
        <v>0</v>
      </c>
      <c r="R6" s="3">
        <v>0</v>
      </c>
      <c r="S6" s="38">
        <v>13</v>
      </c>
      <c r="V6" s="38">
        <v>6.25E-2</v>
      </c>
      <c r="W6" s="38">
        <f>E4</f>
        <v>0</v>
      </c>
      <c r="X6" s="2">
        <f>E5</f>
        <v>1</v>
      </c>
      <c r="Y6" s="2">
        <f>E6</f>
        <v>4</v>
      </c>
      <c r="Z6" s="2">
        <f>E7</f>
        <v>0</v>
      </c>
      <c r="AA6" s="2">
        <f>E8</f>
        <v>7</v>
      </c>
      <c r="AC6" s="38">
        <v>6.25E-2</v>
      </c>
      <c r="AD6" s="24">
        <f>PRODUCT(W6*100*1/W20)</f>
        <v>0</v>
      </c>
      <c r="AE6" s="25">
        <f>PRODUCT(X6*100*1/X20)</f>
        <v>7.6923076923076925</v>
      </c>
      <c r="AF6" s="25">
        <f>PRODUCT(Y6*100*1/Y20)</f>
        <v>30.76923076923077</v>
      </c>
      <c r="AG6" s="25">
        <f>PRODUCT(Z6*100*1/Z20)</f>
        <v>0</v>
      </c>
      <c r="AH6" s="25">
        <f>PRODUCT(AA6*100*1/AA20)</f>
        <v>53.846153846153847</v>
      </c>
      <c r="AJ6" s="38">
        <v>6.25E-2</v>
      </c>
      <c r="AK6" s="24">
        <f>AD4+AD5+AD6</f>
        <v>0</v>
      </c>
      <c r="AL6" s="25">
        <f>AE4+AE5+AE6</f>
        <v>30.76923076923077</v>
      </c>
      <c r="AM6" s="25">
        <f>AF4+AF5+AF6</f>
        <v>84.615384615384613</v>
      </c>
      <c r="AN6" s="25">
        <f>AG4+AG5+AG6</f>
        <v>100</v>
      </c>
      <c r="AO6" s="25">
        <f>AH4+AH5+AH6</f>
        <v>53.846153846153847</v>
      </c>
      <c r="AR6" s="19" t="s">
        <v>40</v>
      </c>
      <c r="AS6" s="17"/>
      <c r="AT6" s="17"/>
      <c r="AU6" s="17"/>
      <c r="AV6" s="17"/>
      <c r="AW6" s="17">
        <f>AO10-AO9</f>
        <v>7.6923076923076934</v>
      </c>
      <c r="AX6" s="9"/>
    </row>
    <row r="7" spans="1:52" ht="18.75" x14ac:dyDescent="0.25">
      <c r="B7" s="38" t="s">
        <v>96</v>
      </c>
      <c r="C7" s="2">
        <v>0</v>
      </c>
      <c r="D7" s="2">
        <v>13</v>
      </c>
      <c r="E7" s="2">
        <v>0</v>
      </c>
      <c r="F7" s="2">
        <v>0</v>
      </c>
      <c r="G7" s="2">
        <v>0</v>
      </c>
      <c r="H7" s="3">
        <v>0</v>
      </c>
      <c r="I7" s="3">
        <v>0</v>
      </c>
      <c r="J7" s="3">
        <v>0</v>
      </c>
      <c r="K7" s="3">
        <v>0</v>
      </c>
      <c r="L7" s="3">
        <v>0</v>
      </c>
      <c r="M7" s="3">
        <v>0</v>
      </c>
      <c r="N7" s="3">
        <v>0</v>
      </c>
      <c r="O7" s="3">
        <v>0</v>
      </c>
      <c r="P7" s="3">
        <v>0</v>
      </c>
      <c r="Q7" s="3">
        <v>0</v>
      </c>
      <c r="R7" s="3">
        <v>0</v>
      </c>
      <c r="S7" s="38">
        <v>13</v>
      </c>
      <c r="V7" s="38">
        <v>0.125</v>
      </c>
      <c r="W7" s="38">
        <f>F4</f>
        <v>11</v>
      </c>
      <c r="X7" s="2">
        <f>F5</f>
        <v>5</v>
      </c>
      <c r="Y7" s="2">
        <f>F6</f>
        <v>0</v>
      </c>
      <c r="Z7" s="2">
        <f>F7</f>
        <v>0</v>
      </c>
      <c r="AA7" s="2">
        <f>F8</f>
        <v>0</v>
      </c>
      <c r="AC7" s="38">
        <v>0.125</v>
      </c>
      <c r="AD7" s="24">
        <f>PRODUCT(W7*100*1/W20)</f>
        <v>84.615384615384613</v>
      </c>
      <c r="AE7" s="25">
        <f>PRODUCT(X7*100*1/X20)</f>
        <v>38.46153846153846</v>
      </c>
      <c r="AF7" s="25">
        <f>PRODUCT(Y7*100*1/Y20)</f>
        <v>0</v>
      </c>
      <c r="AG7" s="25">
        <f>PRODUCT(Z7*100*1/Z20)</f>
        <v>0</v>
      </c>
      <c r="AH7" s="25">
        <f>PRODUCT(AA7*100*1/AA20)</f>
        <v>0</v>
      </c>
      <c r="AJ7" s="38">
        <v>0.125</v>
      </c>
      <c r="AK7" s="24">
        <f>AD4+AD5+AD6+AD7</f>
        <v>84.615384615384613</v>
      </c>
      <c r="AL7" s="25">
        <f>AE4+AE5+AE6+AE7</f>
        <v>69.230769230769226</v>
      </c>
      <c r="AM7" s="25">
        <f>AF4+AF5+AF6+AF7</f>
        <v>84.615384615384613</v>
      </c>
      <c r="AN7" s="25">
        <f>AG4+AG5+AG6+AG7</f>
        <v>100</v>
      </c>
      <c r="AO7" s="25">
        <f>AH4+AH5+AH6+AH7</f>
        <v>53.846153846153847</v>
      </c>
      <c r="AR7" s="19" t="s">
        <v>41</v>
      </c>
      <c r="AS7" s="17"/>
      <c r="AT7" s="17">
        <f>AL19-AL9</f>
        <v>7.6923076923076934</v>
      </c>
      <c r="AU7" s="17">
        <f>AM19-AM9</f>
        <v>15.384615384615387</v>
      </c>
      <c r="AV7" s="17">
        <f>AN19-AN8</f>
        <v>0</v>
      </c>
      <c r="AW7" s="17">
        <f>AO19-AO9</f>
        <v>30.769230769230774</v>
      </c>
      <c r="AX7" s="9"/>
    </row>
    <row r="8" spans="1:52" x14ac:dyDescent="0.25">
      <c r="B8" s="38" t="s">
        <v>28</v>
      </c>
      <c r="C8" s="2">
        <v>0</v>
      </c>
      <c r="D8" s="2">
        <v>0</v>
      </c>
      <c r="E8" s="2">
        <v>7</v>
      </c>
      <c r="F8" s="2">
        <v>0</v>
      </c>
      <c r="G8" s="2">
        <v>2</v>
      </c>
      <c r="H8" s="2">
        <v>0</v>
      </c>
      <c r="I8" s="4">
        <v>1</v>
      </c>
      <c r="J8" s="3">
        <v>0</v>
      </c>
      <c r="K8" s="3">
        <v>1</v>
      </c>
      <c r="L8" s="3">
        <v>0</v>
      </c>
      <c r="M8" s="3">
        <v>0</v>
      </c>
      <c r="N8" s="3">
        <v>2</v>
      </c>
      <c r="O8" s="3">
        <v>0</v>
      </c>
      <c r="P8" s="3">
        <v>0</v>
      </c>
      <c r="Q8" s="3">
        <v>0</v>
      </c>
      <c r="R8" s="3">
        <v>0</v>
      </c>
      <c r="S8" s="38">
        <v>13</v>
      </c>
      <c r="V8" s="38">
        <v>0.25</v>
      </c>
      <c r="W8" s="38">
        <f>G4</f>
        <v>0</v>
      </c>
      <c r="X8" s="2">
        <f>G5</f>
        <v>3</v>
      </c>
      <c r="Y8" s="2">
        <f>G6</f>
        <v>0</v>
      </c>
      <c r="Z8" s="2">
        <f>G7</f>
        <v>0</v>
      </c>
      <c r="AA8" s="2">
        <f>G8</f>
        <v>2</v>
      </c>
      <c r="AC8" s="38">
        <v>0.25</v>
      </c>
      <c r="AD8" s="24">
        <f>PRODUCT(W8*100*1/W20)</f>
        <v>0</v>
      </c>
      <c r="AE8" s="25">
        <f>PRODUCT(X8*100*1/X20)</f>
        <v>23.076923076923077</v>
      </c>
      <c r="AF8" s="25">
        <f>PRODUCT(Y8*100*1/Y20)</f>
        <v>0</v>
      </c>
      <c r="AG8" s="25">
        <f>PRODUCT(Z8*100*1/Z20)</f>
        <v>0</v>
      </c>
      <c r="AH8" s="25">
        <f>PRODUCT(AA8*100*1/AA20)</f>
        <v>15.384615384615385</v>
      </c>
      <c r="AJ8" s="38">
        <v>0.25</v>
      </c>
      <c r="AK8" s="24">
        <f>AD4+AD5+AD6+AD7+AD8</f>
        <v>84.615384615384613</v>
      </c>
      <c r="AL8" s="25">
        <f>AE4+AE5+AE6+AE7+AE8</f>
        <v>92.307692307692307</v>
      </c>
      <c r="AM8" s="25">
        <f>AF4+AF5+AF6+AF7+AF8</f>
        <v>84.615384615384613</v>
      </c>
      <c r="AN8" s="25">
        <f>AG4+AG5+AG6+AG7+AG8</f>
        <v>100</v>
      </c>
      <c r="AO8" s="25">
        <f>AH4+AH5+AH6+AH7+AH8</f>
        <v>69.230769230769226</v>
      </c>
      <c r="AR8" s="9"/>
      <c r="AS8" s="9"/>
      <c r="AT8" s="9"/>
      <c r="AU8" s="9"/>
      <c r="AV8" s="9"/>
      <c r="AW8" s="9"/>
      <c r="AX8" s="9"/>
    </row>
    <row r="9" spans="1:52" x14ac:dyDescent="0.25">
      <c r="V9" s="38">
        <v>0.5</v>
      </c>
      <c r="W9" s="38">
        <f>H4</f>
        <v>1</v>
      </c>
      <c r="X9" s="2">
        <f>H5</f>
        <v>0</v>
      </c>
      <c r="Y9" s="2">
        <f>H6</f>
        <v>0</v>
      </c>
      <c r="Z9" s="3">
        <f>H7</f>
        <v>0</v>
      </c>
      <c r="AA9" s="2">
        <f>H8</f>
        <v>0</v>
      </c>
      <c r="AC9" s="38">
        <v>0.5</v>
      </c>
      <c r="AD9" s="24">
        <f>PRODUCT(W9*100*1/W20)</f>
        <v>7.6923076923076925</v>
      </c>
      <c r="AE9" s="25">
        <f>PRODUCT(X9*100*1/X20)</f>
        <v>0</v>
      </c>
      <c r="AF9" s="25">
        <f>PRODUCT(Y9*100*1/Y20)</f>
        <v>0</v>
      </c>
      <c r="AG9" s="27">
        <f>PRODUCT(Z9*100*1/Z20)</f>
        <v>0</v>
      </c>
      <c r="AH9" s="25">
        <f>PRODUCT(AA9*100*1/AA20)</f>
        <v>0</v>
      </c>
      <c r="AJ9" s="38">
        <v>0.5</v>
      </c>
      <c r="AK9" s="24">
        <f>AD4+AD5+AD6+AD7+AD8+AD9</f>
        <v>92.307692307692307</v>
      </c>
      <c r="AL9" s="25">
        <f>AE4+AE5+AE6+AE7+AE8+AE9</f>
        <v>92.307692307692307</v>
      </c>
      <c r="AM9" s="25">
        <f>AF4+AF5+AF6+AF7+AF8+AF9</f>
        <v>84.615384615384613</v>
      </c>
      <c r="AN9" s="27">
        <f>AG4+AG5+AG6+AG7+AG8+AG9</f>
        <v>100</v>
      </c>
      <c r="AO9" s="25">
        <f>AH4+AH5+AH6+AH7+AH8+AH9</f>
        <v>69.230769230769226</v>
      </c>
      <c r="AR9" s="9"/>
      <c r="AS9" s="9"/>
      <c r="AT9" s="9"/>
      <c r="AU9" s="9"/>
      <c r="AV9" s="9"/>
      <c r="AW9" s="9"/>
      <c r="AX9" s="9"/>
    </row>
    <row r="10" spans="1:52" x14ac:dyDescent="0.25">
      <c r="V10" s="38">
        <v>1</v>
      </c>
      <c r="W10" s="38">
        <f>I4</f>
        <v>1</v>
      </c>
      <c r="X10" s="3">
        <f>I5</f>
        <v>0</v>
      </c>
      <c r="Y10" s="3">
        <f>I6</f>
        <v>0</v>
      </c>
      <c r="Z10" s="3">
        <f>I7</f>
        <v>0</v>
      </c>
      <c r="AA10" s="4">
        <f>I8</f>
        <v>1</v>
      </c>
      <c r="AC10" s="38">
        <v>1</v>
      </c>
      <c r="AD10" s="24">
        <f>PRODUCT(W10*100*1/W20)</f>
        <v>7.6923076923076925</v>
      </c>
      <c r="AE10" s="27">
        <f>PRODUCT(X10*100*1/X20)</f>
        <v>0</v>
      </c>
      <c r="AF10" s="27">
        <f>PRODUCT(Y10*100*1/Y20)</f>
        <v>0</v>
      </c>
      <c r="AG10" s="27">
        <f>PRODUCT(Z10*100*1/Z20)</f>
        <v>0</v>
      </c>
      <c r="AH10" s="26">
        <f>PRODUCT(AA10*100*1/AA20)</f>
        <v>7.6923076923076925</v>
      </c>
      <c r="AJ10" s="38">
        <v>1</v>
      </c>
      <c r="AK10" s="24">
        <f>AD4+AD5+AD6+AD7+AD8+AD9+AD10</f>
        <v>100</v>
      </c>
      <c r="AL10" s="27">
        <f>AE4+AE5+AE6+AE7+AE8+AE9+AE10</f>
        <v>92.307692307692307</v>
      </c>
      <c r="AM10" s="27">
        <f>AF4+AF5+AF6+AF7+AF8+AF9+AF10</f>
        <v>84.615384615384613</v>
      </c>
      <c r="AN10" s="27">
        <f>AG4+AG5+AG6+AG7+AG8+AG9+AG10</f>
        <v>100</v>
      </c>
      <c r="AO10" s="26">
        <f>AH4+AH5+AH6+AH7+AH8+AH9+AH10</f>
        <v>76.92307692307692</v>
      </c>
      <c r="AR10" s="9"/>
      <c r="AS10" s="9" t="str">
        <f>A2</f>
        <v>Streptococcus agalactiae</v>
      </c>
      <c r="AT10" s="9"/>
      <c r="AU10" s="9"/>
      <c r="AV10" s="9"/>
      <c r="AW10" s="9"/>
      <c r="AX10" s="9"/>
    </row>
    <row r="11" spans="1:52" x14ac:dyDescent="0.25">
      <c r="V11" s="38">
        <v>2</v>
      </c>
      <c r="W11" s="38">
        <f>J4</f>
        <v>0</v>
      </c>
      <c r="X11" s="3">
        <f>J5</f>
        <v>1</v>
      </c>
      <c r="Y11" s="3">
        <f>J6</f>
        <v>0</v>
      </c>
      <c r="Z11" s="3">
        <f>J7</f>
        <v>0</v>
      </c>
      <c r="AA11" s="3">
        <f>J8</f>
        <v>0</v>
      </c>
      <c r="AC11" s="38">
        <v>2</v>
      </c>
      <c r="AD11" s="24">
        <f>PRODUCT(W11*100*1/W20)</f>
        <v>0</v>
      </c>
      <c r="AE11" s="27">
        <f>PRODUCT(X11*100*1/X20)</f>
        <v>7.6923076923076925</v>
      </c>
      <c r="AF11" s="27">
        <f>PRODUCT(Y11*100*1/Y20)</f>
        <v>0</v>
      </c>
      <c r="AG11" s="27">
        <f>PRODUCT(Z11*100*1/Z20)</f>
        <v>0</v>
      </c>
      <c r="AH11" s="27">
        <f>PRODUCT(AA11*100*1/AA20)</f>
        <v>0</v>
      </c>
      <c r="AJ11" s="38">
        <v>2</v>
      </c>
      <c r="AK11" s="24">
        <f>AD4+AD5+AD6+AD7+AD8+AD9+AD10+AD11</f>
        <v>100</v>
      </c>
      <c r="AL11" s="27">
        <f>AE4+AE5+AE6+AE7+AE8+AE9+AE10+AE11</f>
        <v>100</v>
      </c>
      <c r="AM11" s="27">
        <f>AF4+AF5+AF6+AF7+AF8+AF9+AF10+AF11</f>
        <v>84.615384615384613</v>
      </c>
      <c r="AN11" s="27">
        <f>AG4+AG5+AG6+AG7+AG8+AG9+AG10+AG11</f>
        <v>100</v>
      </c>
      <c r="AO11" s="27">
        <f>AH4+AH5+AH6+AH7+AH8+AH9+AH10+AH11</f>
        <v>76.92307692307692</v>
      </c>
      <c r="AR11" s="9"/>
      <c r="AS11" s="9"/>
      <c r="AT11" s="9"/>
      <c r="AU11" s="9"/>
      <c r="AV11" s="9"/>
      <c r="AW11" s="9"/>
      <c r="AX11" s="9"/>
    </row>
    <row r="12" spans="1:52" x14ac:dyDescent="0.25">
      <c r="V12" s="38">
        <v>4</v>
      </c>
      <c r="W12" s="38">
        <f>K4</f>
        <v>0</v>
      </c>
      <c r="X12" s="3">
        <f>K5</f>
        <v>0</v>
      </c>
      <c r="Y12" s="3">
        <f>K6</f>
        <v>1</v>
      </c>
      <c r="Z12" s="3">
        <f>K7</f>
        <v>0</v>
      </c>
      <c r="AA12" s="3">
        <f>K8</f>
        <v>1</v>
      </c>
      <c r="AC12" s="38">
        <v>4</v>
      </c>
      <c r="AD12" s="24">
        <f>PRODUCT(W12*100*1/W20)</f>
        <v>0</v>
      </c>
      <c r="AE12" s="27">
        <f>PRODUCT(X12*100*1/X20)</f>
        <v>0</v>
      </c>
      <c r="AF12" s="27">
        <f>PRODUCT(Y12*100*1/Y20)</f>
        <v>7.6923076923076925</v>
      </c>
      <c r="AG12" s="27">
        <f>PRODUCT(Z12*100*1/Z20)</f>
        <v>0</v>
      </c>
      <c r="AH12" s="27">
        <f>PRODUCT(AA12*100*1/AA20)</f>
        <v>7.6923076923076925</v>
      </c>
      <c r="AJ12" s="38">
        <v>4</v>
      </c>
      <c r="AK12" s="24">
        <f>AD4+AD5+AD6+AD7+AD8+AD9+AD10+AD11+AD12</f>
        <v>100</v>
      </c>
      <c r="AL12" s="27">
        <f>AE4+AE5+AE6+AE7+AE8+AE9+AE10+AE11+AE12</f>
        <v>100</v>
      </c>
      <c r="AM12" s="27">
        <f>AF4+AF5+AF6+AF7+AF8+AF9+AF10+AF11+AF12</f>
        <v>92.307692307692307</v>
      </c>
      <c r="AN12" s="27">
        <f>AG4+AG5+AG6+AG7+AG8+AG9+AG10+AG11+AG12</f>
        <v>100</v>
      </c>
      <c r="AO12" s="27">
        <f>AH4+AH5+AH6+AH7+AH8+AH9+AH10+AH11+AH12</f>
        <v>84.615384615384613</v>
      </c>
      <c r="AR12" s="9"/>
      <c r="AS12" s="9"/>
      <c r="AT12" s="9"/>
      <c r="AU12" s="9"/>
      <c r="AV12" s="9"/>
      <c r="AW12" s="9"/>
      <c r="AX12" s="9"/>
    </row>
    <row r="13" spans="1:52" x14ac:dyDescent="0.25">
      <c r="V13" s="38">
        <v>8</v>
      </c>
      <c r="W13" s="38">
        <f>L4</f>
        <v>0</v>
      </c>
      <c r="X13" s="3">
        <f>L5</f>
        <v>0</v>
      </c>
      <c r="Y13" s="3">
        <f>L6</f>
        <v>1</v>
      </c>
      <c r="Z13" s="3">
        <f>L7</f>
        <v>0</v>
      </c>
      <c r="AA13" s="3">
        <f>L8</f>
        <v>0</v>
      </c>
      <c r="AC13" s="38">
        <v>8</v>
      </c>
      <c r="AD13" s="24">
        <f>PRODUCT(W13*100*1/W20)</f>
        <v>0</v>
      </c>
      <c r="AE13" s="27">
        <f>PRODUCT(X13*100*1/X20)</f>
        <v>0</v>
      </c>
      <c r="AF13" s="27">
        <f>PRODUCT(Y13*100*1/Y20)</f>
        <v>7.6923076923076925</v>
      </c>
      <c r="AG13" s="27">
        <f>PRODUCT(Z13*100*1/Z20)</f>
        <v>0</v>
      </c>
      <c r="AH13" s="27">
        <f>PRODUCT(AA13*100*1/AA20)</f>
        <v>0</v>
      </c>
      <c r="AJ13" s="38">
        <v>8</v>
      </c>
      <c r="AK13" s="24">
        <f>AD4+AD5+AD6+AD7+AD8+AD9+AD10+AD11+AD12+AD13</f>
        <v>100</v>
      </c>
      <c r="AL13" s="27">
        <f>AE4+AE5+AE6+AE7+AE8+AE9+AE10+AE11+AE12+AE13</f>
        <v>100</v>
      </c>
      <c r="AM13" s="27">
        <f>AF4+AF5+AF6+AF7+AF8+AF9+AF10+AF11+AF12+AF13</f>
        <v>100</v>
      </c>
      <c r="AN13" s="27">
        <f>AG4+AG5+AG6+AG7+AG8+AG9+AG10+AG11+AG12+AG13</f>
        <v>100</v>
      </c>
      <c r="AO13" s="27">
        <f>AH4+AH5+AH6+AH7+AH8+AH9+AH10+AH11+AH12+AH13</f>
        <v>84.615384615384613</v>
      </c>
      <c r="AR13" s="9"/>
      <c r="AS13" s="9"/>
      <c r="AT13" s="9"/>
      <c r="AU13" s="9"/>
      <c r="AV13" s="9"/>
      <c r="AW13" s="9"/>
      <c r="AX13" s="9"/>
    </row>
    <row r="14" spans="1:52" x14ac:dyDescent="0.25">
      <c r="V14" s="38">
        <v>16</v>
      </c>
      <c r="W14" s="38">
        <f>M4</f>
        <v>0</v>
      </c>
      <c r="X14" s="3">
        <f>M5</f>
        <v>0</v>
      </c>
      <c r="Y14" s="3">
        <f>M6</f>
        <v>0</v>
      </c>
      <c r="Z14" s="3">
        <f>M7</f>
        <v>0</v>
      </c>
      <c r="AA14" s="3">
        <f>M8</f>
        <v>0</v>
      </c>
      <c r="AC14" s="38">
        <v>16</v>
      </c>
      <c r="AD14" s="24">
        <f>PRODUCT(W14*100*1/W20)</f>
        <v>0</v>
      </c>
      <c r="AE14" s="27">
        <f>PRODUCT(X14*100*1/X20)</f>
        <v>0</v>
      </c>
      <c r="AF14" s="27">
        <f>PRODUCT(Y14*100*1/Y20)</f>
        <v>0</v>
      </c>
      <c r="AG14" s="27">
        <f>PRODUCT(Z14*100*1/Z20)</f>
        <v>0</v>
      </c>
      <c r="AH14" s="27">
        <f>PRODUCT(AA14*100*1/AA20)</f>
        <v>0</v>
      </c>
      <c r="AJ14" s="38">
        <v>16</v>
      </c>
      <c r="AK14" s="24">
        <f>AD4+AD5+AD6+AD7+AD8+AD9+AD10+AD11+AD12+AD13+AD14</f>
        <v>100</v>
      </c>
      <c r="AL14" s="27">
        <f>AE4+AE5+AE6+AE7+AE8+AE9+AE10+AE11+AE12+AE13+AE14</f>
        <v>100</v>
      </c>
      <c r="AM14" s="27">
        <f>AF4+AF5+AF6+AF7+AF8+AF9+AF10+AF11+AF12+AF13+AF14</f>
        <v>100</v>
      </c>
      <c r="AN14" s="27">
        <f>AG4+AG5+AG6+AG7+AG8+AG9+AG10+AG11+AG12+AG13+AG14</f>
        <v>100</v>
      </c>
      <c r="AO14" s="27">
        <f>AH4+AH5+AH6+AH7+AH8+AH9+AH10+AH11+AH12+AH13+AH14</f>
        <v>84.615384615384613</v>
      </c>
      <c r="AR14" s="9"/>
      <c r="AS14" s="9"/>
      <c r="AT14" s="9"/>
      <c r="AU14" s="9"/>
      <c r="AV14" s="9"/>
      <c r="AW14" s="9"/>
      <c r="AX14" s="9"/>
    </row>
    <row r="15" spans="1:52" x14ac:dyDescent="0.25">
      <c r="V15" s="38">
        <v>32</v>
      </c>
      <c r="W15" s="38">
        <f>N4</f>
        <v>0</v>
      </c>
      <c r="X15" s="3">
        <f>N5</f>
        <v>0</v>
      </c>
      <c r="Y15" s="3">
        <f>N6</f>
        <v>0</v>
      </c>
      <c r="Z15" s="3">
        <f>N7</f>
        <v>0</v>
      </c>
      <c r="AA15" s="3">
        <f>N8</f>
        <v>2</v>
      </c>
      <c r="AC15" s="38">
        <v>32</v>
      </c>
      <c r="AD15" s="24">
        <f>PRODUCT(W15*100*1/W20)</f>
        <v>0</v>
      </c>
      <c r="AE15" s="27">
        <f>PRODUCT(X15*100*1/X20)</f>
        <v>0</v>
      </c>
      <c r="AF15" s="27">
        <f>PRODUCT(Y15*100*1/Y20)</f>
        <v>0</v>
      </c>
      <c r="AG15" s="27">
        <f>PRODUCT(Z15*100*1/Z20)</f>
        <v>0</v>
      </c>
      <c r="AH15" s="27">
        <f>PRODUCT(AA15*100*1/AA20)</f>
        <v>15.384615384615385</v>
      </c>
      <c r="AJ15" s="38">
        <v>32</v>
      </c>
      <c r="AK15" s="24">
        <f>AD4+AD5+AD6+AD7+AD8+AD9+AD10+AD11+AD12+AD13+AD14+AD15</f>
        <v>100</v>
      </c>
      <c r="AL15" s="27">
        <f>AE4+AE5+AE6+AE7+AE8+AE9+AE10+AE11+AE12+AE13+AE14+AE15</f>
        <v>100</v>
      </c>
      <c r="AM15" s="27">
        <f>AF4+AF5+AF6+AF7+AF8+AF9+AF10+AF11+AF12+AF13+AF14+AF15</f>
        <v>100</v>
      </c>
      <c r="AN15" s="27">
        <f>AG4+AG5+AG6+AG7+AG8+AG9+AG10+AG11+AG12+AG13+AG14+AG15</f>
        <v>100</v>
      </c>
      <c r="AO15" s="27">
        <f>AH4+AH5+AH6+AH7+AH8+AH9+AH10+AH11+AH12+AH13+AH14+AH15</f>
        <v>100</v>
      </c>
      <c r="AR15" s="9"/>
      <c r="AS15" s="9"/>
      <c r="AT15" s="9"/>
      <c r="AU15" s="9"/>
      <c r="AV15" s="9"/>
      <c r="AW15" s="9"/>
      <c r="AX15" s="9"/>
    </row>
    <row r="16" spans="1:52" x14ac:dyDescent="0.25">
      <c r="V16" s="38">
        <v>64</v>
      </c>
      <c r="W16" s="38">
        <f>O4</f>
        <v>0</v>
      </c>
      <c r="X16" s="3">
        <f>O5</f>
        <v>0</v>
      </c>
      <c r="Y16" s="3">
        <f>O6</f>
        <v>0</v>
      </c>
      <c r="Z16" s="3">
        <f>O7</f>
        <v>0</v>
      </c>
      <c r="AA16" s="3">
        <f>O8</f>
        <v>0</v>
      </c>
      <c r="AC16" s="38">
        <v>64</v>
      </c>
      <c r="AD16" s="24">
        <f>PRODUCT(W16*100*1/W20)</f>
        <v>0</v>
      </c>
      <c r="AE16" s="27">
        <f>PRODUCT(X16*100*1/X20)</f>
        <v>0</v>
      </c>
      <c r="AF16" s="27">
        <f>PRODUCT(Y16*100*1/Y20)</f>
        <v>0</v>
      </c>
      <c r="AG16" s="27">
        <f>PRODUCT(Z16*100*1/Z20)</f>
        <v>0</v>
      </c>
      <c r="AH16" s="27">
        <f>PRODUCT(AA16*100*1/AA20)</f>
        <v>0</v>
      </c>
      <c r="AJ16" s="38">
        <v>64</v>
      </c>
      <c r="AK16" s="24">
        <f>AD4+AD5+AD6+AD7+AD8+AD9+AD10+AD11+AD12+AD13+AD14+AD15+AD16</f>
        <v>100</v>
      </c>
      <c r="AL16" s="27">
        <f>AE4+AE5+AE6+AE7+AE8+AE9+AE10+AE11+AE12+AE13+AE14+AE15+AE16</f>
        <v>100</v>
      </c>
      <c r="AM16" s="27">
        <f>AF4+AF5+AF6+AF7+AF8+AF9+AF10+AF11+AF12+AF13+AF14+AF15+AF16</f>
        <v>100</v>
      </c>
      <c r="AN16" s="27">
        <f>AG4+AG5+AG6+AG7+AG8+AG9+AG10+AG11+AG12+AG13+AG14+AG15+AG16</f>
        <v>100</v>
      </c>
      <c r="AO16" s="27">
        <f>AH4+AH5+AH6+AH7+AH8+AH9+AH10+AH11+AH12+AH13+AH14+AH15+AH16</f>
        <v>100</v>
      </c>
      <c r="AR16" s="9"/>
      <c r="AS16" s="9"/>
      <c r="AT16" s="9"/>
      <c r="AU16" s="9"/>
      <c r="AV16" s="9"/>
      <c r="AW16" s="9"/>
      <c r="AX16" s="9"/>
    </row>
    <row r="17" spans="1:52" x14ac:dyDescent="0.25">
      <c r="V17" s="38">
        <v>128</v>
      </c>
      <c r="W17" s="38">
        <f>P4</f>
        <v>0</v>
      </c>
      <c r="X17" s="3">
        <f>P5</f>
        <v>0</v>
      </c>
      <c r="Y17" s="3">
        <f>P6</f>
        <v>0</v>
      </c>
      <c r="Z17" s="3">
        <f>P7</f>
        <v>0</v>
      </c>
      <c r="AA17" s="3">
        <f>P8</f>
        <v>0</v>
      </c>
      <c r="AC17" s="38">
        <v>128</v>
      </c>
      <c r="AD17" s="24">
        <f>PRODUCT(W17*100*1/W20)</f>
        <v>0</v>
      </c>
      <c r="AE17" s="27">
        <f>PRODUCT(X17*100*1/X20)</f>
        <v>0</v>
      </c>
      <c r="AF17" s="27">
        <f>PRODUCT(Y17*100*1/Y20)</f>
        <v>0</v>
      </c>
      <c r="AG17" s="27">
        <f>PRODUCT(Z17*100*1/Z20)</f>
        <v>0</v>
      </c>
      <c r="AH17" s="27">
        <f>PRODUCT(AA17*100*1/AA20)</f>
        <v>0</v>
      </c>
      <c r="AJ17" s="38">
        <v>128</v>
      </c>
      <c r="AK17" s="24">
        <f>AD4+AD5+AD6+AD7+AD8+AD9+AD10+AD11+AD12+AD13+AD14+AD15+AD16+AD17</f>
        <v>100</v>
      </c>
      <c r="AL17" s="27">
        <f>AE4+AE5+AE6+AE7+AE8+AE9+AE10+AE11+AE12+AE13+AE14+AE15+AE16+AE17</f>
        <v>100</v>
      </c>
      <c r="AM17" s="27">
        <f>AF4+AF5+AF6+AF7+AF8+AF9+AF10+AF11+AF12+AF13+AF14+AF15+AF16+AF17</f>
        <v>100</v>
      </c>
      <c r="AN17" s="27">
        <f>AG4+AG5+AG6+AG7+AG8+AG9+AG10+AG11+AG12+AG13+AG14+AG15+AG16+AG17</f>
        <v>100</v>
      </c>
      <c r="AO17" s="27">
        <f>AH4+AH5+AH6+AH7+AH8+AH9+AH10+AH11+AH12+AH13+AH14+AH15+AH16+AH17</f>
        <v>100</v>
      </c>
      <c r="AR17" s="9"/>
      <c r="AS17" s="9"/>
      <c r="AT17" s="9"/>
      <c r="AU17" s="9"/>
      <c r="AV17" s="9"/>
      <c r="AW17" s="9"/>
      <c r="AX17" s="9"/>
    </row>
    <row r="18" spans="1:52" x14ac:dyDescent="0.25">
      <c r="V18" s="38">
        <v>256</v>
      </c>
      <c r="W18" s="38">
        <f>Q4</f>
        <v>0</v>
      </c>
      <c r="X18" s="3">
        <f>Q5</f>
        <v>0</v>
      </c>
      <c r="Y18" s="3">
        <f>Q6</f>
        <v>0</v>
      </c>
      <c r="Z18" s="3">
        <f>Q7</f>
        <v>0</v>
      </c>
      <c r="AA18" s="3">
        <f>Q8</f>
        <v>0</v>
      </c>
      <c r="AC18" s="38">
        <v>256</v>
      </c>
      <c r="AD18" s="24">
        <f>PRODUCT(W18*100*1/W20)</f>
        <v>0</v>
      </c>
      <c r="AE18" s="27">
        <f>PRODUCT(X18*100*1/X20)</f>
        <v>0</v>
      </c>
      <c r="AF18" s="27">
        <f>PRODUCT(Y18*100*1/Y20)</f>
        <v>0</v>
      </c>
      <c r="AG18" s="27">
        <f>PRODUCT(Z18*100*1/Z20)</f>
        <v>0</v>
      </c>
      <c r="AH18" s="27">
        <f>PRODUCT(AA18*100*1/AA20)</f>
        <v>0</v>
      </c>
      <c r="AJ18" s="38">
        <v>256</v>
      </c>
      <c r="AK18" s="24">
        <f>AD4+AD5+AD6+AD7+AD8+AD9+AD10+AD11+AD12+AD13+AD14+AD15+AD16+AD17+AD18</f>
        <v>100</v>
      </c>
      <c r="AL18" s="27">
        <f>AE4+AE5+AE6+AE7+AE8+AE9+AE10+AE11+AE12+AE13+AE14+AE15+AE16+AE17+AE18</f>
        <v>100</v>
      </c>
      <c r="AM18" s="27">
        <f>AF4+AF5+AF6+AF7+AF8+AF9+AF10+AF11+AF12+AF13+AF14+AF15+AF16+AF17+AF18</f>
        <v>100</v>
      </c>
      <c r="AN18" s="27">
        <f>AG4+AG5+AG6+AG7+AG8+AG9+AG10+AG11+AG12+AG13+AG14+AG15+AG16+AG17+AG18</f>
        <v>100</v>
      </c>
      <c r="AO18" s="27">
        <f>AH4+AH5+AH6+AH7+AH8+AH9+AH10+AH11+AH12+AH13+AH14+AH15+AH16+AH17+AH18</f>
        <v>100</v>
      </c>
      <c r="AR18" s="9"/>
      <c r="AS18" s="9"/>
      <c r="AT18" s="9"/>
      <c r="AU18" s="9"/>
      <c r="AV18" s="9"/>
      <c r="AW18" s="9"/>
      <c r="AX18" s="9"/>
    </row>
    <row r="19" spans="1:52" x14ac:dyDescent="0.25">
      <c r="V19" s="38">
        <v>512</v>
      </c>
      <c r="W19" s="38">
        <f>R4</f>
        <v>0</v>
      </c>
      <c r="X19" s="3">
        <f>R5</f>
        <v>0</v>
      </c>
      <c r="Y19" s="3">
        <f>R6</f>
        <v>0</v>
      </c>
      <c r="Z19" s="3">
        <f>R7</f>
        <v>0</v>
      </c>
      <c r="AA19" s="3">
        <f>R8</f>
        <v>0</v>
      </c>
      <c r="AC19" s="38">
        <v>512</v>
      </c>
      <c r="AD19" s="24">
        <f>PRODUCT(W19*100*1/W20)</f>
        <v>0</v>
      </c>
      <c r="AE19" s="27">
        <f>PRODUCT(X19*100*1/X20)</f>
        <v>0</v>
      </c>
      <c r="AF19" s="27">
        <f>PRODUCT(Y19*100*1/Y20)</f>
        <v>0</v>
      </c>
      <c r="AG19" s="27">
        <f>PRODUCT(Z19*100*1/Z20)</f>
        <v>0</v>
      </c>
      <c r="AH19" s="27">
        <f>PRODUCT(AA19*100*1/AA20)</f>
        <v>0</v>
      </c>
      <c r="AJ19" s="38">
        <v>512</v>
      </c>
      <c r="AK19" s="24">
        <f>AD4+AD5+AD6+AD7+AD8+AD9+AD10+AD11+AD12+AD13+AD14+AD15+AD16+AD17+AD18+AD19</f>
        <v>100</v>
      </c>
      <c r="AL19" s="27">
        <f>AE4+AE5+AE6+AE7+AE8+AE9+AE10+AE11+AE12+AE13+AE14+AE15+AE16+AE17+AE18+AE19</f>
        <v>100</v>
      </c>
      <c r="AM19" s="27">
        <f>AF4+AF5+AF6+AF7+AF8+AF9+AF10+AF11+AF12+AF13+AF14+AF15+AF16+AF17+AF18+AF19</f>
        <v>100</v>
      </c>
      <c r="AN19" s="27">
        <f>AG4+AG5+AG6+AG7+AG8+AG9+AG10+AG11+AG12+AG13+AG14+AG15+AG16+AG17+AG18+AG19</f>
        <v>100</v>
      </c>
      <c r="AO19" s="27">
        <f>AH4+AH5+AH6+AH7+AH8+AH9+AH10+AH11+AH12+AH13+AH14+AH15+AH16+AH17+AH18+AH19</f>
        <v>100</v>
      </c>
      <c r="AR19" s="9"/>
      <c r="AS19" s="9"/>
      <c r="AT19" s="9"/>
      <c r="AU19" s="9"/>
      <c r="AV19" s="9"/>
      <c r="AW19" s="9"/>
      <c r="AX19" s="9"/>
    </row>
    <row r="20" spans="1:52" x14ac:dyDescent="0.25">
      <c r="V20" s="38" t="s">
        <v>1</v>
      </c>
      <c r="W20" s="38">
        <f>S4</f>
        <v>13</v>
      </c>
      <c r="X20" s="38">
        <f>S5</f>
        <v>13</v>
      </c>
      <c r="Y20" s="38">
        <f>S6</f>
        <v>13</v>
      </c>
      <c r="Z20" s="38">
        <f>S7</f>
        <v>13</v>
      </c>
      <c r="AA20" s="38">
        <f>S8</f>
        <v>13</v>
      </c>
      <c r="AC20" s="38" t="s">
        <v>1</v>
      </c>
      <c r="AD20" s="24">
        <f>SUM(AD4:AD19)</f>
        <v>100</v>
      </c>
      <c r="AE20" s="24">
        <f>SUM(AE4:AE19)</f>
        <v>100</v>
      </c>
      <c r="AF20" s="24">
        <f>SUM(AF4:AF19)</f>
        <v>100</v>
      </c>
      <c r="AG20" s="24">
        <f>SUM(AG4:AG19)</f>
        <v>100</v>
      </c>
      <c r="AH20" s="24">
        <f>SUM(AH4:AH19)</f>
        <v>100</v>
      </c>
      <c r="AP20" s="24"/>
      <c r="AS20" s="9"/>
      <c r="AT20" s="9"/>
      <c r="AU20" s="9"/>
      <c r="AV20" s="9"/>
      <c r="AW20" s="9"/>
      <c r="AX20" s="9"/>
      <c r="AY20" s="9"/>
    </row>
    <row r="21" spans="1:52" x14ac:dyDescent="0.25">
      <c r="AI21" s="24"/>
      <c r="AP21" s="24"/>
      <c r="AQ21" s="24"/>
      <c r="AS21" s="9"/>
      <c r="AT21" s="9"/>
      <c r="AU21" s="9"/>
      <c r="AV21" s="9"/>
      <c r="AW21" s="9"/>
      <c r="AX21" s="9"/>
      <c r="AY21" s="9"/>
      <c r="AZ21" s="9"/>
    </row>
    <row r="22" spans="1:52" x14ac:dyDescent="0.25">
      <c r="AI22" s="24"/>
      <c r="AP22" s="24"/>
      <c r="AQ22" s="24"/>
      <c r="AS22" s="9"/>
      <c r="AT22" s="9"/>
      <c r="AU22" s="9"/>
      <c r="AV22" s="9"/>
      <c r="AW22" s="9"/>
      <c r="AX22" s="9"/>
      <c r="AY22" s="9"/>
      <c r="AZ22" s="9"/>
    </row>
    <row r="23" spans="1:52" x14ac:dyDescent="0.25">
      <c r="AI23" s="24"/>
      <c r="AP23" s="24"/>
      <c r="AQ23" s="24"/>
      <c r="AS23" s="9"/>
      <c r="AT23" s="9"/>
      <c r="AU23" s="9"/>
      <c r="AV23" s="9"/>
      <c r="AW23" s="9"/>
      <c r="AX23" s="9"/>
      <c r="AY23" s="9"/>
      <c r="AZ23" s="9"/>
    </row>
    <row r="24" spans="1:52" x14ac:dyDescent="0.25">
      <c r="AI24" s="24"/>
      <c r="AP24" s="24"/>
      <c r="AQ24" s="24"/>
      <c r="AS24" s="9"/>
      <c r="AT24" s="9"/>
      <c r="AU24" s="9"/>
      <c r="AV24" s="9"/>
      <c r="AW24" s="9"/>
      <c r="AX24" s="9"/>
      <c r="AY24" s="9"/>
      <c r="AZ24" s="9"/>
    </row>
    <row r="25" spans="1:52" x14ac:dyDescent="0.25">
      <c r="AI25" s="24"/>
      <c r="AP25" s="24"/>
      <c r="AQ25" s="24"/>
      <c r="AS25" s="9"/>
      <c r="AT25" s="9"/>
      <c r="AU25" s="9"/>
      <c r="AV25" s="9"/>
      <c r="AW25" s="9"/>
      <c r="AX25" s="9"/>
      <c r="AY25" s="9"/>
      <c r="AZ25" s="9"/>
    </row>
    <row r="26" spans="1:52" x14ac:dyDescent="0.25">
      <c r="AI26" s="24"/>
      <c r="AP26" s="24"/>
      <c r="AQ26" s="24"/>
      <c r="AS26" s="9"/>
      <c r="AT26" s="9"/>
      <c r="AU26" s="9"/>
      <c r="AV26" s="9"/>
      <c r="AW26" s="9"/>
      <c r="AX26" s="9"/>
      <c r="AY26" s="9"/>
      <c r="AZ26" s="9"/>
    </row>
    <row r="27" spans="1:52" x14ac:dyDescent="0.25">
      <c r="AI27" s="24"/>
      <c r="AP27" s="24"/>
      <c r="AQ27" s="24"/>
      <c r="AS27" s="9"/>
      <c r="AT27" s="9"/>
      <c r="AU27" s="9"/>
      <c r="AV27" s="9"/>
      <c r="AW27" s="9"/>
      <c r="AX27" s="9"/>
      <c r="AY27" s="9"/>
      <c r="AZ27" s="9"/>
    </row>
    <row r="28" spans="1:52" x14ac:dyDescent="0.25">
      <c r="AI28" s="24"/>
      <c r="AP28" s="24"/>
      <c r="AQ28" s="24"/>
      <c r="AS28" s="9"/>
      <c r="AT28" s="9"/>
      <c r="AU28" s="9"/>
      <c r="AV28" s="9"/>
      <c r="AW28" s="9"/>
      <c r="AX28" s="9"/>
      <c r="AY28" s="9"/>
      <c r="AZ28" s="9"/>
    </row>
    <row r="29" spans="1:52" x14ac:dyDescent="0.25">
      <c r="AI29" s="24"/>
      <c r="AP29" s="24"/>
      <c r="AQ29" s="24"/>
      <c r="AS29" s="9"/>
      <c r="AT29" s="9"/>
      <c r="AU29" s="9"/>
      <c r="AV29" s="9"/>
      <c r="AW29" s="9"/>
      <c r="AX29" s="9"/>
      <c r="AY29" s="9"/>
      <c r="AZ29" s="9"/>
    </row>
    <row r="30" spans="1:52" x14ac:dyDescent="0.25">
      <c r="AI30" s="24"/>
      <c r="AP30" s="24"/>
      <c r="AQ30" s="24"/>
      <c r="AS30" s="9"/>
      <c r="AT30" s="9"/>
      <c r="AU30" s="9"/>
      <c r="AV30" s="9"/>
      <c r="AW30" s="9"/>
      <c r="AX30" s="9"/>
      <c r="AY30" s="9"/>
      <c r="AZ30" s="9"/>
    </row>
    <row r="31" spans="1:52" x14ac:dyDescent="0.25">
      <c r="AI31" s="24"/>
      <c r="AP31" s="24"/>
      <c r="AQ31" s="24"/>
      <c r="AS31" s="9"/>
      <c r="AT31" s="9"/>
      <c r="AU31" s="9"/>
      <c r="AV31" s="9"/>
      <c r="AW31" s="9"/>
      <c r="AX31" s="9"/>
      <c r="AY31" s="9"/>
      <c r="AZ31" s="9"/>
    </row>
    <row r="32" spans="1:52" x14ac:dyDescent="0.25">
      <c r="A32" s="38" t="s">
        <v>107</v>
      </c>
      <c r="W32" s="38" t="str">
        <f>A32</f>
        <v>Streptococcus pyogenes</v>
      </c>
      <c r="AD32" s="24" t="str">
        <f>A32</f>
        <v>Streptococcus pyogenes</v>
      </c>
      <c r="AI32" s="24"/>
      <c r="AK32" s="24" t="str">
        <f>A32</f>
        <v>Streptococcus pyogenes</v>
      </c>
      <c r="AP32" s="24"/>
      <c r="AQ32" s="24"/>
      <c r="AS32" s="9"/>
      <c r="AT32" s="9"/>
      <c r="AU32" s="9"/>
      <c r="AV32" s="9"/>
      <c r="AW32" s="9"/>
      <c r="AX32" s="9"/>
      <c r="AY32" s="9"/>
      <c r="AZ32" s="9"/>
    </row>
    <row r="33" spans="2:50" ht="18.75" x14ac:dyDescent="0.25">
      <c r="B33" s="38" t="s">
        <v>0</v>
      </c>
      <c r="C33" s="38">
        <v>1.5625E-2</v>
      </c>
      <c r="D33" s="38">
        <v>3.125E-2</v>
      </c>
      <c r="E33" s="38">
        <v>6.25E-2</v>
      </c>
      <c r="F33" s="38">
        <v>0.125</v>
      </c>
      <c r="G33" s="38">
        <v>0.25</v>
      </c>
      <c r="H33" s="38">
        <v>0.5</v>
      </c>
      <c r="I33" s="38">
        <v>1</v>
      </c>
      <c r="J33" s="38">
        <v>2</v>
      </c>
      <c r="K33" s="38">
        <v>4</v>
      </c>
      <c r="L33" s="38">
        <v>8</v>
      </c>
      <c r="M33" s="38">
        <v>16</v>
      </c>
      <c r="N33" s="38">
        <v>32</v>
      </c>
      <c r="O33" s="38">
        <v>64</v>
      </c>
      <c r="P33" s="38">
        <v>128</v>
      </c>
      <c r="Q33" s="38">
        <v>256</v>
      </c>
      <c r="R33" s="38">
        <v>512</v>
      </c>
      <c r="S33" s="38" t="s">
        <v>1</v>
      </c>
      <c r="V33" s="38" t="s">
        <v>0</v>
      </c>
      <c r="W33" s="38" t="str">
        <f>B34</f>
        <v>Cefuroxim</v>
      </c>
      <c r="X33" s="38" t="str">
        <f>B35</f>
        <v>Moxifloxacin</v>
      </c>
      <c r="Y33" s="38" t="str">
        <f>B36</f>
        <v>Clindamycin</v>
      </c>
      <c r="Z33" s="38" t="str">
        <f>B37</f>
        <v>Benzylpenicillin</v>
      </c>
      <c r="AA33" s="38" t="str">
        <f>B38</f>
        <v>Erythromycin</v>
      </c>
      <c r="AD33" s="24" t="str">
        <f>W33</f>
        <v>Cefuroxim</v>
      </c>
      <c r="AE33" s="24" t="str">
        <f>X33</f>
        <v>Moxifloxacin</v>
      </c>
      <c r="AF33" s="24" t="str">
        <f>Y33</f>
        <v>Clindamycin</v>
      </c>
      <c r="AG33" s="24" t="str">
        <f>Z33</f>
        <v>Benzylpenicillin</v>
      </c>
      <c r="AH33" s="24" t="str">
        <f>AA33</f>
        <v>Erythromycin</v>
      </c>
      <c r="AK33" s="24" t="str">
        <f>W33</f>
        <v>Cefuroxim</v>
      </c>
      <c r="AL33" s="24" t="str">
        <f>X33</f>
        <v>Moxifloxacin</v>
      </c>
      <c r="AM33" s="24" t="str">
        <f>Y33</f>
        <v>Clindamycin</v>
      </c>
      <c r="AN33" s="24" t="str">
        <f>Z33</f>
        <v>Benzylpenicillin</v>
      </c>
      <c r="AO33" s="24" t="str">
        <f>AA33</f>
        <v>Erythromycin</v>
      </c>
      <c r="AP33" s="24"/>
      <c r="AR33" s="33"/>
      <c r="AS33" s="18" t="s">
        <v>64</v>
      </c>
      <c r="AT33" s="18" t="s">
        <v>58</v>
      </c>
      <c r="AU33" s="18" t="s">
        <v>68</v>
      </c>
      <c r="AV33" s="18" t="s">
        <v>62</v>
      </c>
      <c r="AW33" s="18" t="s">
        <v>67</v>
      </c>
      <c r="AX33" s="9"/>
    </row>
    <row r="34" spans="2:50" ht="18.75" x14ac:dyDescent="0.25">
      <c r="B34" s="38" t="s">
        <v>9</v>
      </c>
      <c r="C34" s="38">
        <v>0</v>
      </c>
      <c r="D34" s="38">
        <v>14</v>
      </c>
      <c r="E34" s="38">
        <v>0</v>
      </c>
      <c r="F34" s="38">
        <v>0</v>
      </c>
      <c r="G34" s="38">
        <v>0</v>
      </c>
      <c r="H34" s="38">
        <v>0</v>
      </c>
      <c r="I34" s="38">
        <v>0</v>
      </c>
      <c r="J34" s="38">
        <v>0</v>
      </c>
      <c r="K34" s="38">
        <v>0</v>
      </c>
      <c r="L34" s="38">
        <v>0</v>
      </c>
      <c r="M34" s="38">
        <v>0</v>
      </c>
      <c r="N34" s="38">
        <v>0</v>
      </c>
      <c r="O34" s="38">
        <v>0</v>
      </c>
      <c r="P34" s="38">
        <v>0</v>
      </c>
      <c r="Q34" s="38">
        <v>0</v>
      </c>
      <c r="R34" s="38">
        <v>0</v>
      </c>
      <c r="S34" s="38">
        <v>14</v>
      </c>
      <c r="V34" s="38">
        <v>1.5625E-2</v>
      </c>
      <c r="W34" s="38">
        <f>C34</f>
        <v>0</v>
      </c>
      <c r="X34" s="2">
        <f>C35</f>
        <v>0</v>
      </c>
      <c r="Y34" s="2">
        <f>C36</f>
        <v>0</v>
      </c>
      <c r="Z34" s="2">
        <f>C37</f>
        <v>0</v>
      </c>
      <c r="AA34" s="2">
        <f>C38</f>
        <v>0</v>
      </c>
      <c r="AC34" s="38">
        <v>1.5625E-2</v>
      </c>
      <c r="AD34" s="24">
        <f>PRODUCT(W34*100*1/W50)</f>
        <v>0</v>
      </c>
      <c r="AE34" s="25">
        <f>PRODUCT(X34*100*1/X50)</f>
        <v>0</v>
      </c>
      <c r="AF34" s="25">
        <f>PRODUCT(Y34*100*1/Y50)</f>
        <v>0</v>
      </c>
      <c r="AG34" s="25">
        <f>PRODUCT(Z34*100*1/Z50)</f>
        <v>0</v>
      </c>
      <c r="AH34" s="25">
        <f>PRODUCT(AA34*100*1/AA50)</f>
        <v>0</v>
      </c>
      <c r="AJ34" s="38">
        <v>1.5625E-2</v>
      </c>
      <c r="AK34" s="24">
        <f>AD34</f>
        <v>0</v>
      </c>
      <c r="AL34" s="25">
        <f>AE34</f>
        <v>0</v>
      </c>
      <c r="AM34" s="25">
        <f>AF34</f>
        <v>0</v>
      </c>
      <c r="AN34" s="25">
        <f>AG34</f>
        <v>0</v>
      </c>
      <c r="AO34" s="25">
        <f>AH34</f>
        <v>0</v>
      </c>
      <c r="AR34" s="19" t="s">
        <v>38</v>
      </c>
      <c r="AS34" s="20">
        <f>W50</f>
        <v>14</v>
      </c>
      <c r="AT34" s="20">
        <f>X50</f>
        <v>14</v>
      </c>
      <c r="AU34" s="20">
        <f>Y50</f>
        <v>14</v>
      </c>
      <c r="AV34" s="20">
        <f>Z50</f>
        <v>13</v>
      </c>
      <c r="AW34" s="20">
        <f>AA50</f>
        <v>14</v>
      </c>
      <c r="AX34" s="9"/>
    </row>
    <row r="35" spans="2:50" ht="18.75" x14ac:dyDescent="0.25">
      <c r="B35" s="38" t="s">
        <v>20</v>
      </c>
      <c r="C35" s="2">
        <v>0</v>
      </c>
      <c r="D35" s="2">
        <v>1</v>
      </c>
      <c r="E35" s="2">
        <v>2</v>
      </c>
      <c r="F35" s="2">
        <v>7</v>
      </c>
      <c r="G35" s="2">
        <v>4</v>
      </c>
      <c r="H35" s="2">
        <v>0</v>
      </c>
      <c r="I35" s="3">
        <v>0</v>
      </c>
      <c r="J35" s="3">
        <v>0</v>
      </c>
      <c r="K35" s="3">
        <v>0</v>
      </c>
      <c r="L35" s="3">
        <v>0</v>
      </c>
      <c r="M35" s="3">
        <v>0</v>
      </c>
      <c r="N35" s="3">
        <v>0</v>
      </c>
      <c r="O35" s="3">
        <v>0</v>
      </c>
      <c r="P35" s="3">
        <v>0</v>
      </c>
      <c r="Q35" s="3">
        <v>0</v>
      </c>
      <c r="R35" s="3">
        <v>0</v>
      </c>
      <c r="S35" s="38">
        <v>14</v>
      </c>
      <c r="V35" s="38">
        <v>3.125E-2</v>
      </c>
      <c r="W35" s="38">
        <f>D34</f>
        <v>14</v>
      </c>
      <c r="X35" s="2">
        <f>D35</f>
        <v>1</v>
      </c>
      <c r="Y35" s="2">
        <f>D36</f>
        <v>4</v>
      </c>
      <c r="Z35" s="2">
        <f>D37</f>
        <v>13</v>
      </c>
      <c r="AA35" s="2">
        <f>D38</f>
        <v>1</v>
      </c>
      <c r="AC35" s="38">
        <v>3.125E-2</v>
      </c>
      <c r="AD35" s="24">
        <f>PRODUCT(W35*100*1/W50)</f>
        <v>100</v>
      </c>
      <c r="AE35" s="25">
        <f>PRODUCT(X35*100*1/X50)</f>
        <v>7.1428571428571432</v>
      </c>
      <c r="AF35" s="25">
        <f>PRODUCT(Y35*100*1/Y50)</f>
        <v>28.571428571428573</v>
      </c>
      <c r="AG35" s="25">
        <f>PRODUCT(Z35*100*1/Z50)</f>
        <v>100</v>
      </c>
      <c r="AH35" s="25">
        <f>PRODUCT(AA35*100*1/AA50)</f>
        <v>7.1428571428571432</v>
      </c>
      <c r="AJ35" s="38">
        <v>3.125E-2</v>
      </c>
      <c r="AK35" s="24">
        <f>AD34+AD35</f>
        <v>100</v>
      </c>
      <c r="AL35" s="25">
        <f>AE34+AE35</f>
        <v>7.1428571428571432</v>
      </c>
      <c r="AM35" s="25">
        <f>AF34+AF35</f>
        <v>28.571428571428573</v>
      </c>
      <c r="AN35" s="25">
        <f>AG34+AG35</f>
        <v>100</v>
      </c>
      <c r="AO35" s="25">
        <f>AH34+AH35</f>
        <v>7.1428571428571432</v>
      </c>
      <c r="AR35" s="19" t="s">
        <v>39</v>
      </c>
      <c r="AS35" s="17"/>
      <c r="AT35" s="17">
        <f>AL39</f>
        <v>100</v>
      </c>
      <c r="AU35" s="17">
        <f>AM39</f>
        <v>92.857142857142861</v>
      </c>
      <c r="AV35" s="17">
        <f>AN38</f>
        <v>100</v>
      </c>
      <c r="AW35" s="17">
        <f>AO39</f>
        <v>92.857142857142861</v>
      </c>
      <c r="AX35" s="9"/>
    </row>
    <row r="36" spans="2:50" ht="18.75" x14ac:dyDescent="0.25">
      <c r="B36" s="38" t="s">
        <v>23</v>
      </c>
      <c r="C36" s="2">
        <v>0</v>
      </c>
      <c r="D36" s="2">
        <v>4</v>
      </c>
      <c r="E36" s="2">
        <v>4</v>
      </c>
      <c r="F36" s="2">
        <v>5</v>
      </c>
      <c r="G36" s="2">
        <v>0</v>
      </c>
      <c r="H36" s="2">
        <v>0</v>
      </c>
      <c r="I36" s="3">
        <v>0</v>
      </c>
      <c r="J36" s="3">
        <v>0</v>
      </c>
      <c r="K36" s="3">
        <v>0</v>
      </c>
      <c r="L36" s="3">
        <v>0</v>
      </c>
      <c r="M36" s="3">
        <v>0</v>
      </c>
      <c r="N36" s="3">
        <v>0</v>
      </c>
      <c r="O36" s="3">
        <v>0</v>
      </c>
      <c r="P36" s="3">
        <v>0</v>
      </c>
      <c r="Q36" s="3">
        <v>0</v>
      </c>
      <c r="R36" s="3">
        <v>1</v>
      </c>
      <c r="S36" s="38">
        <v>14</v>
      </c>
      <c r="V36" s="38">
        <v>6.25E-2</v>
      </c>
      <c r="W36" s="38">
        <f>E34</f>
        <v>0</v>
      </c>
      <c r="X36" s="2">
        <f>E35</f>
        <v>2</v>
      </c>
      <c r="Y36" s="2">
        <f>E36</f>
        <v>4</v>
      </c>
      <c r="Z36" s="2">
        <f>E37</f>
        <v>0</v>
      </c>
      <c r="AA36" s="2">
        <f>E38</f>
        <v>5</v>
      </c>
      <c r="AC36" s="38">
        <v>6.25E-2</v>
      </c>
      <c r="AD36" s="24">
        <f>PRODUCT(W36*100*1/W50)</f>
        <v>0</v>
      </c>
      <c r="AE36" s="25">
        <f>PRODUCT(X36*100*1/X50)</f>
        <v>14.285714285714286</v>
      </c>
      <c r="AF36" s="25">
        <f>PRODUCT(Y36*100*1/Y50)</f>
        <v>28.571428571428573</v>
      </c>
      <c r="AG36" s="25">
        <f>PRODUCT(Z36*100*1/Z50)</f>
        <v>0</v>
      </c>
      <c r="AH36" s="25">
        <f>PRODUCT(AA36*100*1/AA50)</f>
        <v>35.714285714285715</v>
      </c>
      <c r="AJ36" s="38">
        <v>6.25E-2</v>
      </c>
      <c r="AK36" s="24">
        <f>AD34+AD35+AD36</f>
        <v>100</v>
      </c>
      <c r="AL36" s="25">
        <f>AE34+AE35+AE36</f>
        <v>21.428571428571431</v>
      </c>
      <c r="AM36" s="25">
        <f>AF34+AF35+AF36</f>
        <v>57.142857142857146</v>
      </c>
      <c r="AN36" s="25">
        <f>AG34+AG35+AG36</f>
        <v>100</v>
      </c>
      <c r="AO36" s="25">
        <f>AH34+AH35+AH36</f>
        <v>42.857142857142861</v>
      </c>
      <c r="AR36" s="19" t="s">
        <v>40</v>
      </c>
      <c r="AS36" s="17"/>
      <c r="AT36" s="17"/>
      <c r="AU36" s="17"/>
      <c r="AV36" s="17"/>
      <c r="AW36" s="17">
        <f>AO40-AO39</f>
        <v>0</v>
      </c>
      <c r="AX36" s="9"/>
    </row>
    <row r="37" spans="2:50" ht="18.75" x14ac:dyDescent="0.25">
      <c r="B37" s="38" t="s">
        <v>96</v>
      </c>
      <c r="C37" s="2">
        <v>0</v>
      </c>
      <c r="D37" s="2">
        <v>13</v>
      </c>
      <c r="E37" s="2">
        <v>0</v>
      </c>
      <c r="F37" s="2">
        <v>0</v>
      </c>
      <c r="G37" s="2">
        <v>0</v>
      </c>
      <c r="H37" s="3">
        <v>0</v>
      </c>
      <c r="I37" s="3">
        <v>0</v>
      </c>
      <c r="J37" s="3">
        <v>0</v>
      </c>
      <c r="K37" s="3">
        <v>0</v>
      </c>
      <c r="L37" s="3">
        <v>0</v>
      </c>
      <c r="M37" s="3">
        <v>0</v>
      </c>
      <c r="N37" s="3">
        <v>0</v>
      </c>
      <c r="O37" s="3">
        <v>0</v>
      </c>
      <c r="P37" s="3">
        <v>0</v>
      </c>
      <c r="Q37" s="3">
        <v>0</v>
      </c>
      <c r="R37" s="3">
        <v>0</v>
      </c>
      <c r="S37" s="38">
        <v>13</v>
      </c>
      <c r="V37" s="38">
        <v>0.125</v>
      </c>
      <c r="W37" s="38">
        <f>F34</f>
        <v>0</v>
      </c>
      <c r="X37" s="2">
        <f>F35</f>
        <v>7</v>
      </c>
      <c r="Y37" s="2">
        <f>F36</f>
        <v>5</v>
      </c>
      <c r="Z37" s="2">
        <f>F37</f>
        <v>0</v>
      </c>
      <c r="AA37" s="2">
        <f>F38</f>
        <v>6</v>
      </c>
      <c r="AC37" s="38">
        <v>0.125</v>
      </c>
      <c r="AD37" s="24">
        <f>PRODUCT(W37*100*1/W50)</f>
        <v>0</v>
      </c>
      <c r="AE37" s="25">
        <f>PRODUCT(X37*100*1/X50)</f>
        <v>50</v>
      </c>
      <c r="AF37" s="25">
        <f>PRODUCT(Y37*100*1/Y50)</f>
        <v>35.714285714285715</v>
      </c>
      <c r="AG37" s="25">
        <f>PRODUCT(Z37*100*1/Z50)</f>
        <v>0</v>
      </c>
      <c r="AH37" s="25">
        <f>PRODUCT(AA37*100*1/AA50)</f>
        <v>42.857142857142854</v>
      </c>
      <c r="AJ37" s="38">
        <v>0.125</v>
      </c>
      <c r="AK37" s="24">
        <f>AD34+AD35+AD36+AD37</f>
        <v>100</v>
      </c>
      <c r="AL37" s="25">
        <f>AE34+AE35+AE36+AE37</f>
        <v>71.428571428571431</v>
      </c>
      <c r="AM37" s="25">
        <f>AF34+AF35+AF36+AF37</f>
        <v>92.857142857142861</v>
      </c>
      <c r="AN37" s="25">
        <f>AG34+AG35+AG36+AG37</f>
        <v>100</v>
      </c>
      <c r="AO37" s="25">
        <f>AH34+AH35+AH36+AH37</f>
        <v>85.714285714285722</v>
      </c>
      <c r="AR37" s="19" t="s">
        <v>41</v>
      </c>
      <c r="AS37" s="17"/>
      <c r="AT37" s="17">
        <f>AL49-AL39</f>
        <v>0</v>
      </c>
      <c r="AU37" s="17">
        <f>AM49-AM39</f>
        <v>7.1428571428571388</v>
      </c>
      <c r="AV37" s="17">
        <f>AN49-AN38</f>
        <v>0</v>
      </c>
      <c r="AW37" s="17">
        <f>AO49-AO39</f>
        <v>7.1428571428571388</v>
      </c>
      <c r="AX37" s="9"/>
    </row>
    <row r="38" spans="2:50" x14ac:dyDescent="0.25">
      <c r="B38" s="38" t="s">
        <v>108</v>
      </c>
      <c r="C38" s="2">
        <v>0</v>
      </c>
      <c r="D38" s="2">
        <v>1</v>
      </c>
      <c r="E38" s="2">
        <v>5</v>
      </c>
      <c r="F38" s="2">
        <v>6</v>
      </c>
      <c r="G38" s="2">
        <v>1</v>
      </c>
      <c r="H38" s="2">
        <v>0</v>
      </c>
      <c r="I38" s="4">
        <v>0</v>
      </c>
      <c r="J38" s="3">
        <v>0</v>
      </c>
      <c r="K38" s="3">
        <v>0</v>
      </c>
      <c r="L38" s="3">
        <v>0</v>
      </c>
      <c r="M38" s="3">
        <v>0</v>
      </c>
      <c r="N38" s="3">
        <v>0</v>
      </c>
      <c r="O38" s="3">
        <v>0</v>
      </c>
      <c r="P38" s="3">
        <v>0</v>
      </c>
      <c r="Q38" s="3">
        <v>0</v>
      </c>
      <c r="R38" s="3">
        <v>1</v>
      </c>
      <c r="S38" s="38">
        <v>14</v>
      </c>
      <c r="V38" s="38">
        <v>0.25</v>
      </c>
      <c r="W38" s="38">
        <f>G34</f>
        <v>0</v>
      </c>
      <c r="X38" s="2">
        <f>G35</f>
        <v>4</v>
      </c>
      <c r="Y38" s="2">
        <f>G36</f>
        <v>0</v>
      </c>
      <c r="Z38" s="2">
        <f>G37</f>
        <v>0</v>
      </c>
      <c r="AA38" s="2">
        <f>G38</f>
        <v>1</v>
      </c>
      <c r="AC38" s="38">
        <v>0.25</v>
      </c>
      <c r="AD38" s="24">
        <f>PRODUCT(W38*100*1/W50)</f>
        <v>0</v>
      </c>
      <c r="AE38" s="25">
        <f>PRODUCT(X38*100*1/X50)</f>
        <v>28.571428571428573</v>
      </c>
      <c r="AF38" s="25">
        <f>PRODUCT(Y38*100*1/Y50)</f>
        <v>0</v>
      </c>
      <c r="AG38" s="25">
        <f>PRODUCT(Z38*100*1/Z50)</f>
        <v>0</v>
      </c>
      <c r="AH38" s="25">
        <f>PRODUCT(AA38*100*1/AA50)</f>
        <v>7.1428571428571432</v>
      </c>
      <c r="AJ38" s="38">
        <v>0.25</v>
      </c>
      <c r="AK38" s="24">
        <f>AD34+AD35+AD36+AD37+AD38</f>
        <v>100</v>
      </c>
      <c r="AL38" s="25">
        <f>AE34+AE35+AE36+AE37+AE38</f>
        <v>100</v>
      </c>
      <c r="AM38" s="25">
        <f>AF34+AF35+AF36+AF37+AF38</f>
        <v>92.857142857142861</v>
      </c>
      <c r="AN38" s="25">
        <f>AG34+AG35+AG36+AG37+AG38</f>
        <v>100</v>
      </c>
      <c r="AO38" s="25">
        <f>AH34+AH35+AH36+AH37+AH38</f>
        <v>92.857142857142861</v>
      </c>
      <c r="AR38" s="9"/>
      <c r="AS38" s="9"/>
      <c r="AT38" s="9"/>
      <c r="AU38" s="9"/>
      <c r="AV38" s="9"/>
      <c r="AW38" s="9"/>
      <c r="AX38" s="9"/>
    </row>
    <row r="39" spans="2:50" x14ac:dyDescent="0.25">
      <c r="V39" s="38">
        <v>0.5</v>
      </c>
      <c r="W39" s="38">
        <f>H34</f>
        <v>0</v>
      </c>
      <c r="X39" s="2">
        <f>H35</f>
        <v>0</v>
      </c>
      <c r="Y39" s="2">
        <f>H36</f>
        <v>0</v>
      </c>
      <c r="Z39" s="3">
        <f>H37</f>
        <v>0</v>
      </c>
      <c r="AA39" s="2">
        <f>H38</f>
        <v>0</v>
      </c>
      <c r="AC39" s="38">
        <v>0.5</v>
      </c>
      <c r="AD39" s="24">
        <f>PRODUCT(W39*100*1/W50)</f>
        <v>0</v>
      </c>
      <c r="AE39" s="25">
        <f>PRODUCT(X39*100*1/X50)</f>
        <v>0</v>
      </c>
      <c r="AF39" s="25">
        <f>PRODUCT(Y39*100*1/Y50)</f>
        <v>0</v>
      </c>
      <c r="AG39" s="27">
        <f>PRODUCT(Z39*100*1/Z50)</f>
        <v>0</v>
      </c>
      <c r="AH39" s="25">
        <f>PRODUCT(AA39*100*1/AA50)</f>
        <v>0</v>
      </c>
      <c r="AJ39" s="38">
        <v>0.5</v>
      </c>
      <c r="AK39" s="24">
        <f>AD34+AD35+AD36+AD37+AD38+AD39</f>
        <v>100</v>
      </c>
      <c r="AL39" s="25">
        <f>AE34+AE35+AE36+AE37+AE38+AE39</f>
        <v>100</v>
      </c>
      <c r="AM39" s="25">
        <f>AF34+AF35+AF36+AF37+AF38+AF39</f>
        <v>92.857142857142861</v>
      </c>
      <c r="AN39" s="27">
        <f>AG34+AG35+AG36+AG37+AG38+AG39</f>
        <v>100</v>
      </c>
      <c r="AO39" s="25">
        <f>AH34+AH35+AH36+AH37+AH38+AH39</f>
        <v>92.857142857142861</v>
      </c>
      <c r="AR39" s="9"/>
      <c r="AS39" s="9"/>
      <c r="AT39" s="9"/>
      <c r="AU39" s="9"/>
      <c r="AV39" s="9"/>
      <c r="AW39" s="9"/>
      <c r="AX39" s="9"/>
    </row>
    <row r="40" spans="2:50" x14ac:dyDescent="0.25">
      <c r="V40" s="38">
        <v>1</v>
      </c>
      <c r="W40" s="38">
        <f>I34</f>
        <v>0</v>
      </c>
      <c r="X40" s="3">
        <f>I35</f>
        <v>0</v>
      </c>
      <c r="Y40" s="3">
        <f>I36</f>
        <v>0</v>
      </c>
      <c r="Z40" s="3">
        <f>I37</f>
        <v>0</v>
      </c>
      <c r="AA40" s="4">
        <f>I38</f>
        <v>0</v>
      </c>
      <c r="AC40" s="38">
        <v>1</v>
      </c>
      <c r="AD40" s="24">
        <f>PRODUCT(W40*100*1/W50)</f>
        <v>0</v>
      </c>
      <c r="AE40" s="27">
        <f>PRODUCT(X40*100*1/X50)</f>
        <v>0</v>
      </c>
      <c r="AF40" s="27">
        <f>PRODUCT(Y40*100*1/Y50)</f>
        <v>0</v>
      </c>
      <c r="AG40" s="27">
        <f>PRODUCT(Z40*100*1/Z50)</f>
        <v>0</v>
      </c>
      <c r="AH40" s="26">
        <f>PRODUCT(AA40*100*1/AA50)</f>
        <v>0</v>
      </c>
      <c r="AJ40" s="38">
        <v>1</v>
      </c>
      <c r="AK40" s="24">
        <f>AD34+AD35+AD36+AD37+AD38+AD39+AD40</f>
        <v>100</v>
      </c>
      <c r="AL40" s="27">
        <f>AE34+AE35+AE36+AE37+AE38+AE39+AE40</f>
        <v>100</v>
      </c>
      <c r="AM40" s="27">
        <f>AF34+AF35+AF36+AF37+AF38+AF39+AF40</f>
        <v>92.857142857142861</v>
      </c>
      <c r="AN40" s="27">
        <f>AG34+AG35+AG36+AG37+AG38+AG39+AG40</f>
        <v>100</v>
      </c>
      <c r="AO40" s="26">
        <f>AH34+AH35+AH36+AH37+AH38+AH39+AH40</f>
        <v>92.857142857142861</v>
      </c>
      <c r="AR40" s="9"/>
      <c r="AS40" s="9" t="str">
        <f>A32</f>
        <v>Streptococcus pyogenes</v>
      </c>
      <c r="AT40" s="9"/>
      <c r="AU40" s="9"/>
      <c r="AV40" s="9"/>
      <c r="AW40" s="9"/>
      <c r="AX40" s="9"/>
    </row>
    <row r="41" spans="2:50" x14ac:dyDescent="0.25">
      <c r="V41" s="38">
        <v>2</v>
      </c>
      <c r="W41" s="38">
        <f>J34</f>
        <v>0</v>
      </c>
      <c r="X41" s="3">
        <f>J35</f>
        <v>0</v>
      </c>
      <c r="Y41" s="3">
        <f>J36</f>
        <v>0</v>
      </c>
      <c r="Z41" s="3">
        <f>J37</f>
        <v>0</v>
      </c>
      <c r="AA41" s="3">
        <f>J38</f>
        <v>0</v>
      </c>
      <c r="AC41" s="38">
        <v>2</v>
      </c>
      <c r="AD41" s="24">
        <f>PRODUCT(W41*100*1/W50)</f>
        <v>0</v>
      </c>
      <c r="AE41" s="27">
        <f>PRODUCT(X41*100*1/X50)</f>
        <v>0</v>
      </c>
      <c r="AF41" s="27">
        <f>PRODUCT(Y41*100*1/Y50)</f>
        <v>0</v>
      </c>
      <c r="AG41" s="27">
        <f>PRODUCT(Z41*100*1/Z50)</f>
        <v>0</v>
      </c>
      <c r="AH41" s="27">
        <f>PRODUCT(AA41*100*1/AA50)</f>
        <v>0</v>
      </c>
      <c r="AJ41" s="38">
        <v>2</v>
      </c>
      <c r="AK41" s="24">
        <f>AD34+AD35+AD36+AD37+AD38+AD39+AD40+AD41</f>
        <v>100</v>
      </c>
      <c r="AL41" s="27">
        <f>AE34+AE35+AE36+AE37+AE38+AE39+AE40+AE41</f>
        <v>100</v>
      </c>
      <c r="AM41" s="27">
        <f>AF34+AF35+AF36+AF37+AF38+AF39+AF40+AF41</f>
        <v>92.857142857142861</v>
      </c>
      <c r="AN41" s="27">
        <f>AG34+AG35+AG36+AG37+AG38+AG39+AG40+AG41</f>
        <v>100</v>
      </c>
      <c r="AO41" s="27">
        <f>AH34+AH35+AH36+AH37+AH38+AH39+AH40+AH41</f>
        <v>92.857142857142861</v>
      </c>
      <c r="AR41" s="9"/>
      <c r="AS41" s="9"/>
      <c r="AT41" s="9"/>
      <c r="AU41" s="9"/>
      <c r="AV41" s="9"/>
      <c r="AW41" s="9"/>
      <c r="AX41" s="9"/>
    </row>
    <row r="42" spans="2:50" x14ac:dyDescent="0.25">
      <c r="V42" s="38">
        <v>4</v>
      </c>
      <c r="W42" s="38">
        <f>K34</f>
        <v>0</v>
      </c>
      <c r="X42" s="3">
        <f>K35</f>
        <v>0</v>
      </c>
      <c r="Y42" s="3">
        <f>K36</f>
        <v>0</v>
      </c>
      <c r="Z42" s="3">
        <f>K37</f>
        <v>0</v>
      </c>
      <c r="AA42" s="3">
        <f>K38</f>
        <v>0</v>
      </c>
      <c r="AC42" s="38">
        <v>4</v>
      </c>
      <c r="AD42" s="24">
        <f>PRODUCT(W42*100*1/W50)</f>
        <v>0</v>
      </c>
      <c r="AE42" s="27">
        <f>PRODUCT(X42*100*1/X50)</f>
        <v>0</v>
      </c>
      <c r="AF42" s="27">
        <f>PRODUCT(Y42*100*1/Y50)</f>
        <v>0</v>
      </c>
      <c r="AG42" s="27">
        <f>PRODUCT(Z42*100*1/Z50)</f>
        <v>0</v>
      </c>
      <c r="AH42" s="27">
        <f>PRODUCT(AA42*100*1/AA50)</f>
        <v>0</v>
      </c>
      <c r="AJ42" s="38">
        <v>4</v>
      </c>
      <c r="AK42" s="24">
        <f>AD34+AD35+AD36+AD37+AD38+AD39+AD40+AD41+AD42</f>
        <v>100</v>
      </c>
      <c r="AL42" s="27">
        <f>AE34+AE35+AE36+AE37+AE38+AE39+AE40+AE41+AE42</f>
        <v>100</v>
      </c>
      <c r="AM42" s="27">
        <f>AF34+AF35+AF36+AF37+AF38+AF39+AF40+AF41+AF42</f>
        <v>92.857142857142861</v>
      </c>
      <c r="AN42" s="27">
        <f>AG34+AG35+AG36+AG37+AG38+AG39+AG40+AG41+AG42</f>
        <v>100</v>
      </c>
      <c r="AO42" s="27">
        <f>AH34+AH35+AH36+AH37+AH38+AH39+AH40+AH41+AH42</f>
        <v>92.857142857142861</v>
      </c>
      <c r="AR42" s="9"/>
      <c r="AS42" s="9"/>
      <c r="AT42" s="9"/>
      <c r="AU42" s="9"/>
      <c r="AV42" s="9"/>
      <c r="AW42" s="9"/>
      <c r="AX42" s="9"/>
    </row>
    <row r="43" spans="2:50" x14ac:dyDescent="0.25">
      <c r="V43" s="38">
        <v>8</v>
      </c>
      <c r="W43" s="38">
        <f>L34</f>
        <v>0</v>
      </c>
      <c r="X43" s="3">
        <f>L35</f>
        <v>0</v>
      </c>
      <c r="Y43" s="3">
        <f>L36</f>
        <v>0</v>
      </c>
      <c r="Z43" s="3">
        <f>L37</f>
        <v>0</v>
      </c>
      <c r="AA43" s="3">
        <f>L38</f>
        <v>0</v>
      </c>
      <c r="AC43" s="38">
        <v>8</v>
      </c>
      <c r="AD43" s="24">
        <f>PRODUCT(W43*100*1/W50)</f>
        <v>0</v>
      </c>
      <c r="AE43" s="27">
        <f>PRODUCT(X43*100*1/X50)</f>
        <v>0</v>
      </c>
      <c r="AF43" s="27">
        <f>PRODUCT(Y43*100*1/Y50)</f>
        <v>0</v>
      </c>
      <c r="AG43" s="27">
        <f>PRODUCT(Z43*100*1/Z50)</f>
        <v>0</v>
      </c>
      <c r="AH43" s="27">
        <f>PRODUCT(AA43*100*1/AA50)</f>
        <v>0</v>
      </c>
      <c r="AJ43" s="38">
        <v>8</v>
      </c>
      <c r="AK43" s="24">
        <f>AD34+AD35+AD36+AD37+AD38+AD39+AD40+AD41+AD42+AD43</f>
        <v>100</v>
      </c>
      <c r="AL43" s="27">
        <f>AE34+AE35+AE36+AE37+AE38+AE39+AE40+AE41+AE42+AE43</f>
        <v>100</v>
      </c>
      <c r="AM43" s="27">
        <f>AF34+AF35+AF36+AF37+AF38+AF39+AF40+AF41+AF42+AF43</f>
        <v>92.857142857142861</v>
      </c>
      <c r="AN43" s="27">
        <f>AG34+AG35+AG36+AG37+AG38+AG39+AG40+AG41+AG42+AG43</f>
        <v>100</v>
      </c>
      <c r="AO43" s="27">
        <f>AH34+AH35+AH36+AH37+AH38+AH39+AH40+AH41+AH42+AH43</f>
        <v>92.857142857142861</v>
      </c>
      <c r="AR43" s="9"/>
      <c r="AS43" s="9"/>
      <c r="AT43" s="9"/>
      <c r="AU43" s="9"/>
      <c r="AV43" s="9"/>
      <c r="AW43" s="9"/>
      <c r="AX43" s="9"/>
    </row>
    <row r="44" spans="2:50" x14ac:dyDescent="0.25">
      <c r="V44" s="38">
        <v>16</v>
      </c>
      <c r="W44" s="38">
        <f>M34</f>
        <v>0</v>
      </c>
      <c r="X44" s="3">
        <f>M35</f>
        <v>0</v>
      </c>
      <c r="Y44" s="3">
        <f>M36</f>
        <v>0</v>
      </c>
      <c r="Z44" s="3">
        <f>M37</f>
        <v>0</v>
      </c>
      <c r="AA44" s="3">
        <f>M38</f>
        <v>0</v>
      </c>
      <c r="AC44" s="38">
        <v>16</v>
      </c>
      <c r="AD44" s="24">
        <f>PRODUCT(W44*100*1/W50)</f>
        <v>0</v>
      </c>
      <c r="AE44" s="27">
        <f>PRODUCT(X44*100*1/X50)</f>
        <v>0</v>
      </c>
      <c r="AF44" s="27">
        <f>PRODUCT(Y44*100*1/Y50)</f>
        <v>0</v>
      </c>
      <c r="AG44" s="27">
        <f>PRODUCT(Z44*100*1/Z50)</f>
        <v>0</v>
      </c>
      <c r="AH44" s="27">
        <f>PRODUCT(AA44*100*1/AA50)</f>
        <v>0</v>
      </c>
      <c r="AJ44" s="38">
        <v>16</v>
      </c>
      <c r="AK44" s="24">
        <f>AD34+AD35+AD36+AD37+AD38+AD39+AD40+AD41+AD42+AD43+AD44</f>
        <v>100</v>
      </c>
      <c r="AL44" s="27">
        <f>AE34+AE35+AE36+AE37+AE38+AE39+AE40+AE41+AE42+AE43+AE44</f>
        <v>100</v>
      </c>
      <c r="AM44" s="27">
        <f>AF34+AF35+AF36+AF37+AF38+AF39+AF40+AF41+AF42+AF43+AF44</f>
        <v>92.857142857142861</v>
      </c>
      <c r="AN44" s="27">
        <f>AG34+AG35+AG36+AG37+AG38+AG39+AG40+AG41+AG42+AG43+AG44</f>
        <v>100</v>
      </c>
      <c r="AO44" s="27">
        <f>AH34+AH35+AH36+AH37+AH38+AH39+AH40+AH41+AH42+AH43+AH44</f>
        <v>92.857142857142861</v>
      </c>
      <c r="AR44" s="9"/>
      <c r="AS44" s="9"/>
      <c r="AT44" s="9"/>
      <c r="AU44" s="9"/>
      <c r="AV44" s="9"/>
      <c r="AW44" s="9"/>
      <c r="AX44" s="9"/>
    </row>
    <row r="45" spans="2:50" x14ac:dyDescent="0.25">
      <c r="V45" s="38">
        <v>32</v>
      </c>
      <c r="W45" s="38">
        <f>N34</f>
        <v>0</v>
      </c>
      <c r="X45" s="3">
        <f>N35</f>
        <v>0</v>
      </c>
      <c r="Y45" s="3">
        <f>N36</f>
        <v>0</v>
      </c>
      <c r="Z45" s="3">
        <f>N37</f>
        <v>0</v>
      </c>
      <c r="AA45" s="3">
        <f>N38</f>
        <v>0</v>
      </c>
      <c r="AC45" s="38">
        <v>32</v>
      </c>
      <c r="AD45" s="24">
        <f>PRODUCT(W45*100*1/W50)</f>
        <v>0</v>
      </c>
      <c r="AE45" s="27">
        <f>PRODUCT(X45*100*1/X50)</f>
        <v>0</v>
      </c>
      <c r="AF45" s="27">
        <f>PRODUCT(Y45*100*1/Y50)</f>
        <v>0</v>
      </c>
      <c r="AG45" s="27">
        <f>PRODUCT(Z45*100*1/Z50)</f>
        <v>0</v>
      </c>
      <c r="AH45" s="27">
        <f>PRODUCT(AA45*100*1/AA50)</f>
        <v>0</v>
      </c>
      <c r="AJ45" s="38">
        <v>32</v>
      </c>
      <c r="AK45" s="24">
        <f>AD34+AD35+AD36+AD37+AD38+AD39+AD40+AD41+AD42+AD43+AD44+AD45</f>
        <v>100</v>
      </c>
      <c r="AL45" s="27">
        <f>AE34+AE35+AE36+AE37+AE38+AE39+AE40+AE41+AE42+AE43+AE44+AE45</f>
        <v>100</v>
      </c>
      <c r="AM45" s="27">
        <f>AF34+AF35+AF36+AF37+AF38+AF39+AF40+AF41+AF42+AF43+AF44+AF45</f>
        <v>92.857142857142861</v>
      </c>
      <c r="AN45" s="27">
        <f>AG34+AG35+AG36+AG37+AG38+AG39+AG40+AG41+AG42+AG43+AG44+AG45</f>
        <v>100</v>
      </c>
      <c r="AO45" s="27">
        <f>AH34+AH35+AH36+AH37+AH38+AH39+AH40+AH41+AH42+AH43+AH44+AH45</f>
        <v>92.857142857142861</v>
      </c>
      <c r="AR45" s="9"/>
      <c r="AS45" s="9"/>
      <c r="AT45" s="9"/>
      <c r="AU45" s="9"/>
      <c r="AV45" s="9"/>
      <c r="AW45" s="9"/>
      <c r="AX45" s="9"/>
    </row>
    <row r="46" spans="2:50" x14ac:dyDescent="0.25">
      <c r="V46" s="38">
        <v>64</v>
      </c>
      <c r="W46" s="38">
        <f>O34</f>
        <v>0</v>
      </c>
      <c r="X46" s="3">
        <f>O35</f>
        <v>0</v>
      </c>
      <c r="Y46" s="3">
        <f>O36</f>
        <v>0</v>
      </c>
      <c r="Z46" s="3">
        <f>O37</f>
        <v>0</v>
      </c>
      <c r="AA46" s="3">
        <f>O38</f>
        <v>0</v>
      </c>
      <c r="AC46" s="38">
        <v>64</v>
      </c>
      <c r="AD46" s="24">
        <f>PRODUCT(W46*100*1/W50)</f>
        <v>0</v>
      </c>
      <c r="AE46" s="27">
        <f>PRODUCT(X46*100*1/X50)</f>
        <v>0</v>
      </c>
      <c r="AF46" s="27">
        <f>PRODUCT(Y46*100*1/Y50)</f>
        <v>0</v>
      </c>
      <c r="AG46" s="27">
        <f>PRODUCT(Z46*100*1/Z50)</f>
        <v>0</v>
      </c>
      <c r="AH46" s="27">
        <f>PRODUCT(AA46*100*1/AA50)</f>
        <v>0</v>
      </c>
      <c r="AJ46" s="38">
        <v>64</v>
      </c>
      <c r="AK46" s="24">
        <f>AD34+AD35+AD36+AD37+AD38+AD39+AD40+AD41+AD42+AD43+AD44+AD45+AD46</f>
        <v>100</v>
      </c>
      <c r="AL46" s="27">
        <f>AE34+AE35+AE36+AE37+AE38+AE39+AE40+AE41+AE42+AE43+AE44+AE45+AE46</f>
        <v>100</v>
      </c>
      <c r="AM46" s="27">
        <f>AF34+AF35+AF36+AF37+AF38+AF39+AF40+AF41+AF42+AF43+AF44+AF45+AF46</f>
        <v>92.857142857142861</v>
      </c>
      <c r="AN46" s="27">
        <f>AG34+AG35+AG36+AG37+AG38+AG39+AG40+AG41+AG42+AG43+AG44+AG45+AG46</f>
        <v>100</v>
      </c>
      <c r="AO46" s="27">
        <f>AH34+AH35+AH36+AH37+AH38+AH39+AH40+AH41+AH42+AH43+AH44+AH45+AH46</f>
        <v>92.857142857142861</v>
      </c>
      <c r="AR46" s="9"/>
      <c r="AS46" s="9"/>
      <c r="AT46" s="9"/>
      <c r="AU46" s="9"/>
      <c r="AV46" s="9"/>
      <c r="AW46" s="9"/>
      <c r="AX46" s="9"/>
    </row>
    <row r="47" spans="2:50" x14ac:dyDescent="0.25">
      <c r="V47" s="38">
        <v>128</v>
      </c>
      <c r="W47" s="38">
        <f>P34</f>
        <v>0</v>
      </c>
      <c r="X47" s="3">
        <f>P35</f>
        <v>0</v>
      </c>
      <c r="Y47" s="3">
        <f>P36</f>
        <v>0</v>
      </c>
      <c r="Z47" s="3">
        <f>P37</f>
        <v>0</v>
      </c>
      <c r="AA47" s="3">
        <f>P38</f>
        <v>0</v>
      </c>
      <c r="AC47" s="38">
        <v>128</v>
      </c>
      <c r="AD47" s="24">
        <f>PRODUCT(W47*100*1/W50)</f>
        <v>0</v>
      </c>
      <c r="AE47" s="27">
        <f>PRODUCT(X47*100*1/X50)</f>
        <v>0</v>
      </c>
      <c r="AF47" s="27">
        <f>PRODUCT(Y47*100*1/Y50)</f>
        <v>0</v>
      </c>
      <c r="AG47" s="27">
        <f>PRODUCT(Z47*100*1/Z50)</f>
        <v>0</v>
      </c>
      <c r="AH47" s="27">
        <f>PRODUCT(AA47*100*1/AA50)</f>
        <v>0</v>
      </c>
      <c r="AJ47" s="38">
        <v>128</v>
      </c>
      <c r="AK47" s="24">
        <f>AD34+AD35+AD36+AD37+AD38+AD39+AD40+AD41+AD42+AD43+AD44+AD45+AD46+AD47</f>
        <v>100</v>
      </c>
      <c r="AL47" s="27">
        <f>AE34+AE35+AE36+AE37+AE38+AE39+AE40+AE41+AE42+AE43+AE44+AE45+AE46+AE47</f>
        <v>100</v>
      </c>
      <c r="AM47" s="27">
        <f>AF34+AF35+AF36+AF37+AF38+AF39+AF40+AF41+AF42+AF43+AF44+AF45+AF46+AF47</f>
        <v>92.857142857142861</v>
      </c>
      <c r="AN47" s="27">
        <f>AG34+AG35+AG36+AG37+AG38+AG39+AG40+AG41+AG42+AG43+AG44+AG45+AG46+AG47</f>
        <v>100</v>
      </c>
      <c r="AO47" s="27">
        <f>AH34+AH35+AH36+AH37+AH38+AH39+AH40+AH41+AH42+AH43+AH44+AH45+AH46+AH47</f>
        <v>92.857142857142861</v>
      </c>
      <c r="AR47" s="9"/>
      <c r="AS47" s="9"/>
      <c r="AT47" s="9"/>
      <c r="AU47" s="9"/>
      <c r="AV47" s="9"/>
      <c r="AW47" s="9"/>
      <c r="AX47" s="9"/>
    </row>
    <row r="48" spans="2:50" x14ac:dyDescent="0.25">
      <c r="V48" s="38">
        <v>256</v>
      </c>
      <c r="W48" s="38">
        <f>Q34</f>
        <v>0</v>
      </c>
      <c r="X48" s="3">
        <f>Q35</f>
        <v>0</v>
      </c>
      <c r="Y48" s="3">
        <f>Q36</f>
        <v>0</v>
      </c>
      <c r="Z48" s="3">
        <f>Q37</f>
        <v>0</v>
      </c>
      <c r="AA48" s="3">
        <f>Q38</f>
        <v>0</v>
      </c>
      <c r="AC48" s="38">
        <v>256</v>
      </c>
      <c r="AD48" s="24">
        <f>PRODUCT(W48*100*1/W50)</f>
        <v>0</v>
      </c>
      <c r="AE48" s="27">
        <f>PRODUCT(X48*100*1/X50)</f>
        <v>0</v>
      </c>
      <c r="AF48" s="27">
        <f>PRODUCT(Y48*100*1/Y50)</f>
        <v>0</v>
      </c>
      <c r="AG48" s="27">
        <f>PRODUCT(Z48*100*1/Z50)</f>
        <v>0</v>
      </c>
      <c r="AH48" s="27">
        <f>PRODUCT(AA48*100*1/AA50)</f>
        <v>0</v>
      </c>
      <c r="AJ48" s="38">
        <v>256</v>
      </c>
      <c r="AK48" s="24">
        <f>AD34+AD35+AD36+AD37+AD38+AD39+AD40+AD41+AD42+AD43+AD44+AD45+AD46+AD47+AD48</f>
        <v>100</v>
      </c>
      <c r="AL48" s="27">
        <f>AE34+AE35+AE36+AE37+AE38+AE39+AE40+AE41+AE42+AE43+AE44+AE45+AE46+AE47+AE48</f>
        <v>100</v>
      </c>
      <c r="AM48" s="27">
        <f>AF34+AF35+AF36+AF37+AF38+AF39+AF40+AF41+AF42+AF43+AF44+AF45+AF46+AF47+AF48</f>
        <v>92.857142857142861</v>
      </c>
      <c r="AN48" s="27">
        <f>AG34+AG35+AG36+AG37+AG38+AG39+AG40+AG41+AG42+AG43+AG44+AG45+AG46+AG47+AG48</f>
        <v>100</v>
      </c>
      <c r="AO48" s="27">
        <f>AH34+AH35+AH36+AH37+AH38+AH39+AH40+AH41+AH42+AH43+AH44+AH45+AH46+AH47+AH48</f>
        <v>92.857142857142861</v>
      </c>
      <c r="AR48" s="9"/>
      <c r="AS48" s="9"/>
      <c r="AT48" s="9"/>
      <c r="AU48" s="9"/>
      <c r="AV48" s="9"/>
      <c r="AW48" s="9"/>
      <c r="AX48" s="9"/>
    </row>
    <row r="49" spans="22:52" x14ac:dyDescent="0.25">
      <c r="V49" s="38">
        <v>512</v>
      </c>
      <c r="W49" s="38">
        <f>R34</f>
        <v>0</v>
      </c>
      <c r="X49" s="3">
        <f>R35</f>
        <v>0</v>
      </c>
      <c r="Y49" s="3">
        <f>R36</f>
        <v>1</v>
      </c>
      <c r="Z49" s="3">
        <f>R37</f>
        <v>0</v>
      </c>
      <c r="AA49" s="3">
        <f>R38</f>
        <v>1</v>
      </c>
      <c r="AC49" s="38">
        <v>512</v>
      </c>
      <c r="AD49" s="24">
        <f>PRODUCT(W49*100*1/W50)</f>
        <v>0</v>
      </c>
      <c r="AE49" s="27">
        <f>PRODUCT(X49*100*1/X50)</f>
        <v>0</v>
      </c>
      <c r="AF49" s="27">
        <f>PRODUCT(Y49*100*1/Y50)</f>
        <v>7.1428571428571432</v>
      </c>
      <c r="AG49" s="27">
        <f>PRODUCT(Z49*100*1/Z50)</f>
        <v>0</v>
      </c>
      <c r="AH49" s="27">
        <f>PRODUCT(AA49*100*1/AA50)</f>
        <v>7.1428571428571432</v>
      </c>
      <c r="AJ49" s="38">
        <v>512</v>
      </c>
      <c r="AK49" s="24">
        <f>AD34+AD35+AD36+AD37+AD38+AD39+AD40+AD41+AD42+AD43+AD44+AD45+AD46+AD47+AD48+AD49</f>
        <v>100</v>
      </c>
      <c r="AL49" s="27">
        <f>AE34+AE35+AE36+AE37+AE38+AE39+AE40+AE41+AE42+AE43+AE44+AE45+AE46+AE47+AE48+AE49</f>
        <v>100</v>
      </c>
      <c r="AM49" s="27">
        <f>AF34+AF35+AF36+AF37+AF38+AF39+AF40+AF41+AF42+AF43+AF44+AF45+AF46+AF47+AF48+AF49</f>
        <v>100</v>
      </c>
      <c r="AN49" s="27">
        <f>AG34+AG35+AG36+AG37+AG38+AG39+AG40+AG41+AG42+AG43+AG44+AG45+AG46+AG47+AG48+AG49</f>
        <v>100</v>
      </c>
      <c r="AO49" s="27">
        <f>AH34+AH35+AH36+AH37+AH38+AH39+AH40+AH41+AH42+AH43+AH44+AH45+AH46+AH47+AH48+AH49</f>
        <v>100</v>
      </c>
      <c r="AR49" s="9"/>
      <c r="AS49" s="9"/>
      <c r="AT49" s="9"/>
      <c r="AU49" s="9"/>
      <c r="AV49" s="9"/>
      <c r="AW49" s="9"/>
      <c r="AX49" s="9"/>
    </row>
    <row r="50" spans="22:52" x14ac:dyDescent="0.25">
      <c r="V50" s="38" t="s">
        <v>1</v>
      </c>
      <c r="W50" s="38">
        <f>S34</f>
        <v>14</v>
      </c>
      <c r="X50" s="38">
        <f>S35</f>
        <v>14</v>
      </c>
      <c r="Y50" s="38">
        <f>S36</f>
        <v>14</v>
      </c>
      <c r="Z50" s="38">
        <f>S37</f>
        <v>13</v>
      </c>
      <c r="AA50" s="38">
        <f>S38</f>
        <v>14</v>
      </c>
      <c r="AC50" s="38" t="s">
        <v>1</v>
      </c>
      <c r="AD50" s="24">
        <f>SUM(AD34:AD49)</f>
        <v>100</v>
      </c>
      <c r="AE50" s="24">
        <f>SUM(AE34:AE49)</f>
        <v>100</v>
      </c>
      <c r="AF50" s="24">
        <f>SUM(AF34:AF49)</f>
        <v>100</v>
      </c>
      <c r="AG50" s="24">
        <f>SUM(AG34:AG49)</f>
        <v>100</v>
      </c>
      <c r="AH50" s="24">
        <f>SUM(AH34:AH49)</f>
        <v>100</v>
      </c>
      <c r="AP50" s="24"/>
      <c r="AS50" s="9"/>
      <c r="AT50" s="9"/>
      <c r="AU50" s="9"/>
      <c r="AV50" s="9"/>
      <c r="AW50" s="9"/>
      <c r="AX50" s="9"/>
      <c r="AY50" s="9"/>
    </row>
    <row r="51" spans="22:52" x14ac:dyDescent="0.25">
      <c r="AI51" s="24"/>
      <c r="AP51" s="24"/>
      <c r="AQ51" s="24"/>
      <c r="AS51" s="9"/>
      <c r="AT51" s="9"/>
      <c r="AU51" s="9"/>
      <c r="AV51" s="9"/>
      <c r="AW51" s="9"/>
      <c r="AX51" s="9"/>
      <c r="AY51" s="9"/>
      <c r="AZ51" s="9"/>
    </row>
    <row r="52" spans="22:52" x14ac:dyDescent="0.25">
      <c r="AI52" s="24"/>
      <c r="AP52" s="24"/>
      <c r="AQ52" s="24"/>
      <c r="AS52" s="9"/>
      <c r="AT52" s="9"/>
      <c r="AU52" s="9"/>
      <c r="AV52" s="9"/>
      <c r="AW52" s="9"/>
      <c r="AX52" s="9"/>
      <c r="AY52" s="9"/>
      <c r="AZ52" s="9"/>
    </row>
    <row r="53" spans="22:52" x14ac:dyDescent="0.25">
      <c r="AI53" s="24"/>
      <c r="AP53" s="24"/>
      <c r="AQ53" s="24"/>
      <c r="AS53" s="9"/>
      <c r="AT53" s="9"/>
      <c r="AU53" s="9"/>
      <c r="AV53" s="9"/>
      <c r="AW53" s="9"/>
      <c r="AX53" s="9"/>
      <c r="AY53" s="9"/>
      <c r="AZ53" s="9"/>
    </row>
    <row r="54" spans="22:52" x14ac:dyDescent="0.25">
      <c r="AI54" s="24"/>
      <c r="AP54" s="24"/>
      <c r="AQ54" s="24"/>
      <c r="AS54" s="9"/>
      <c r="AT54" s="9"/>
      <c r="AU54" s="9"/>
      <c r="AV54" s="9"/>
      <c r="AW54" s="9"/>
      <c r="AX54" s="9"/>
      <c r="AY54" s="9"/>
      <c r="AZ54" s="9"/>
    </row>
    <row r="55" spans="22:52" x14ac:dyDescent="0.25">
      <c r="AI55" s="24"/>
      <c r="AP55" s="24"/>
      <c r="AQ55" s="24"/>
      <c r="AS55" s="9"/>
      <c r="AT55" s="9"/>
      <c r="AU55" s="9"/>
      <c r="AV55" s="9"/>
      <c r="AW55" s="9"/>
      <c r="AX55" s="9"/>
      <c r="AY55" s="9"/>
      <c r="AZ55" s="9"/>
    </row>
    <row r="56" spans="22:52" x14ac:dyDescent="0.25">
      <c r="AI56" s="24"/>
      <c r="AP56" s="24"/>
      <c r="AQ56" s="24"/>
      <c r="AS56" s="9"/>
      <c r="AT56" s="9"/>
      <c r="AU56" s="9"/>
      <c r="AV56" s="9"/>
      <c r="AW56" s="9"/>
      <c r="AX56" s="9"/>
      <c r="AY56" s="9"/>
      <c r="AZ56" s="9"/>
    </row>
    <row r="57" spans="22:52" x14ac:dyDescent="0.25">
      <c r="AI57" s="24"/>
      <c r="AP57" s="24"/>
      <c r="AQ57" s="24"/>
      <c r="AS57" s="9"/>
      <c r="AT57" s="9"/>
      <c r="AU57" s="9"/>
      <c r="AV57" s="9"/>
      <c r="AW57" s="9"/>
      <c r="AX57" s="9"/>
      <c r="AY57" s="9"/>
      <c r="AZ57" s="9"/>
    </row>
    <row r="58" spans="22:52" x14ac:dyDescent="0.25">
      <c r="AI58" s="24"/>
      <c r="AP58" s="24"/>
      <c r="AQ58" s="24"/>
      <c r="AS58" s="9"/>
      <c r="AT58" s="9"/>
      <c r="AU58" s="9"/>
      <c r="AV58" s="9"/>
      <c r="AW58" s="9"/>
      <c r="AX58" s="9"/>
      <c r="AY58" s="9"/>
      <c r="AZ58" s="9"/>
    </row>
    <row r="59" spans="22:52" x14ac:dyDescent="0.25">
      <c r="AI59" s="24"/>
      <c r="AP59" s="24"/>
      <c r="AQ59" s="24"/>
      <c r="AS59" s="9"/>
      <c r="AT59" s="9"/>
      <c r="AU59" s="9"/>
      <c r="AV59" s="9"/>
      <c r="AW59" s="9"/>
      <c r="AX59" s="9"/>
      <c r="AY59" s="9"/>
      <c r="AZ59" s="9"/>
    </row>
    <row r="60" spans="22:52" x14ac:dyDescent="0.25">
      <c r="AI60" s="24"/>
      <c r="AP60" s="24"/>
      <c r="AQ60" s="24"/>
      <c r="AS60" s="9"/>
      <c r="AT60" s="9"/>
      <c r="AU60" s="9"/>
      <c r="AV60" s="9"/>
      <c r="AW60" s="9"/>
      <c r="AX60" s="9"/>
      <c r="AY60" s="9"/>
      <c r="AZ60" s="9"/>
    </row>
    <row r="61" spans="22:52" x14ac:dyDescent="0.25">
      <c r="AI61" s="24"/>
      <c r="AP61" s="24"/>
      <c r="AQ61" s="24"/>
      <c r="AS61" s="9"/>
      <c r="AT61" s="9"/>
      <c r="AU61" s="9"/>
      <c r="AV61" s="9"/>
      <c r="AW61" s="9"/>
      <c r="AX61" s="9"/>
      <c r="AY61" s="9"/>
      <c r="AZ61" s="9"/>
    </row>
    <row r="62" spans="22:52" x14ac:dyDescent="0.25">
      <c r="AI62" s="24"/>
      <c r="AP62" s="24"/>
      <c r="AQ62" s="24"/>
      <c r="AS62" s="9"/>
      <c r="AT62" s="9"/>
      <c r="AU62" s="9"/>
      <c r="AV62" s="9"/>
      <c r="AW62" s="9"/>
      <c r="AX62" s="9"/>
      <c r="AY62" s="9"/>
      <c r="AZ62" s="9"/>
    </row>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4"/>
  <sheetViews>
    <sheetView zoomScale="75" zoomScaleNormal="75" workbookViewId="0">
      <selection activeCell="P23" sqref="P23"/>
    </sheetView>
  </sheetViews>
  <sheetFormatPr baseColWidth="10" defaultColWidth="6.42578125" defaultRowHeight="15" x14ac:dyDescent="0.25"/>
  <cols>
    <col min="1" max="30" width="6.42578125" style="38"/>
    <col min="31" max="31" width="8.140625" style="38" customWidth="1"/>
    <col min="32" max="32" width="7.42578125" style="38" customWidth="1"/>
    <col min="33" max="33" width="8.140625" style="38" customWidth="1"/>
    <col min="34" max="34" width="7.140625" style="38" customWidth="1"/>
    <col min="35" max="35" width="7.5703125" style="38" customWidth="1"/>
    <col min="36" max="38" width="6.42578125" style="38"/>
    <col min="39" max="39" width="7.7109375" style="38" customWidth="1"/>
    <col min="40" max="40" width="9.7109375" style="38" customWidth="1"/>
    <col min="41" max="41" width="8.5703125" style="38" customWidth="1"/>
    <col min="42" max="43" width="8" style="38" customWidth="1"/>
    <col min="44" max="47" width="6.42578125" style="38"/>
    <col min="48" max="48" width="8.28515625" style="38" customWidth="1"/>
    <col min="49" max="49" width="8" style="38" customWidth="1"/>
    <col min="50" max="50" width="7.7109375" style="38" customWidth="1"/>
    <col min="51" max="51" width="7.42578125" style="38" customWidth="1"/>
    <col min="52" max="52" width="7.140625" style="38" customWidth="1"/>
    <col min="53" max="16384" width="6.42578125" style="38"/>
  </cols>
  <sheetData>
    <row r="1" spans="1:54" x14ac:dyDescent="0.25">
      <c r="AE1" s="24"/>
      <c r="AF1" s="24"/>
      <c r="AG1" s="24"/>
      <c r="AH1" s="24"/>
      <c r="AI1" s="24"/>
      <c r="AM1" s="24"/>
      <c r="AN1" s="24"/>
      <c r="AO1" s="24"/>
      <c r="AP1" s="24"/>
      <c r="AQ1" s="24"/>
    </row>
    <row r="2" spans="1:54" x14ac:dyDescent="0.25">
      <c r="AE2" s="24"/>
      <c r="AF2" s="24"/>
      <c r="AG2" s="24"/>
      <c r="AH2" s="24"/>
      <c r="AI2" s="24"/>
      <c r="AM2" s="24"/>
      <c r="AN2" s="24"/>
      <c r="AO2" s="24"/>
      <c r="AP2" s="24"/>
      <c r="AQ2" s="24"/>
    </row>
    <row r="3" spans="1:54" x14ac:dyDescent="0.25">
      <c r="A3" s="38" t="s">
        <v>99</v>
      </c>
      <c r="W3" s="38" t="str">
        <f>A3</f>
        <v>Haemophilus influenzae</v>
      </c>
      <c r="AD3" s="38" t="str">
        <f>A3</f>
        <v>Haemophilus influenzae</v>
      </c>
      <c r="AE3" s="24"/>
      <c r="AF3" s="24"/>
      <c r="AG3" s="24"/>
      <c r="AH3" s="24"/>
      <c r="AI3" s="24"/>
      <c r="AM3" s="24" t="str">
        <f>A3</f>
        <v>Haemophilus influenzae</v>
      </c>
      <c r="AN3" s="24"/>
      <c r="AO3" s="24"/>
      <c r="AP3" s="24"/>
      <c r="AQ3" s="24"/>
    </row>
    <row r="4" spans="1:54" ht="18.75" x14ac:dyDescent="0.25">
      <c r="B4" s="38" t="s">
        <v>0</v>
      </c>
      <c r="C4" s="38">
        <v>1.5625E-2</v>
      </c>
      <c r="D4" s="38">
        <v>3.125E-2</v>
      </c>
      <c r="E4" s="38">
        <v>6.25E-2</v>
      </c>
      <c r="F4" s="38">
        <v>0.125</v>
      </c>
      <c r="G4" s="38">
        <v>0.25</v>
      </c>
      <c r="H4" s="38">
        <v>0.5</v>
      </c>
      <c r="I4" s="38">
        <v>1</v>
      </c>
      <c r="J4" s="38">
        <v>2</v>
      </c>
      <c r="K4" s="38">
        <v>4</v>
      </c>
      <c r="L4" s="38">
        <v>8</v>
      </c>
      <c r="M4" s="38">
        <v>16</v>
      </c>
      <c r="N4" s="38">
        <v>32</v>
      </c>
      <c r="O4" s="38">
        <v>64</v>
      </c>
      <c r="P4" s="38">
        <v>128</v>
      </c>
      <c r="Q4" s="38">
        <v>256</v>
      </c>
      <c r="R4" s="38">
        <v>512</v>
      </c>
      <c r="S4" s="38" t="s">
        <v>1</v>
      </c>
      <c r="V4" s="38" t="s">
        <v>0</v>
      </c>
      <c r="W4" s="38" t="str">
        <f>B5</f>
        <v>Ampicillin</v>
      </c>
      <c r="X4" s="38" t="str">
        <f>B6</f>
        <v>Ampicillin/ Sulbactam</v>
      </c>
      <c r="Y4" s="38" t="str">
        <f>B7</f>
        <v>Cefotaxim</v>
      </c>
      <c r="Z4" s="38" t="str">
        <f>B8</f>
        <v>Cefuroxim</v>
      </c>
      <c r="AA4" s="38" t="str">
        <f>B9</f>
        <v>Ciprofloxacin</v>
      </c>
      <c r="AE4" s="24" t="str">
        <f>W4</f>
        <v>Ampicillin</v>
      </c>
      <c r="AF4" s="24" t="str">
        <f>X4</f>
        <v>Ampicillin/ Sulbactam</v>
      </c>
      <c r="AG4" s="24" t="str">
        <f>Y4</f>
        <v>Cefotaxim</v>
      </c>
      <c r="AH4" s="24" t="str">
        <f>Z4</f>
        <v>Cefuroxim</v>
      </c>
      <c r="AI4" s="24" t="str">
        <f>AA4</f>
        <v>Ciprofloxacin</v>
      </c>
      <c r="AL4" s="38" t="s">
        <v>0</v>
      </c>
      <c r="AM4" s="24" t="str">
        <f>W4</f>
        <v>Ampicillin</v>
      </c>
      <c r="AN4" s="24" t="str">
        <f>X4</f>
        <v>Ampicillin/ Sulbactam</v>
      </c>
      <c r="AO4" s="24" t="str">
        <f>Y4</f>
        <v>Cefotaxim</v>
      </c>
      <c r="AP4" s="24" t="str">
        <f>Z4</f>
        <v>Cefuroxim</v>
      </c>
      <c r="AQ4" s="24" t="str">
        <f>AA4</f>
        <v>Ciprofloxacin</v>
      </c>
      <c r="AU4" s="10"/>
      <c r="AV4" s="11" t="s">
        <v>37</v>
      </c>
      <c r="AW4" s="11" t="s">
        <v>42</v>
      </c>
      <c r="AX4" s="11" t="s">
        <v>46</v>
      </c>
      <c r="AY4" s="11" t="s">
        <v>60</v>
      </c>
      <c r="AZ4" s="11" t="s">
        <v>56</v>
      </c>
      <c r="BA4" s="9"/>
      <c r="BB4" s="9"/>
    </row>
    <row r="5" spans="1:54" ht="18.75" x14ac:dyDescent="0.25">
      <c r="B5" s="38" t="s">
        <v>2</v>
      </c>
      <c r="C5" s="2">
        <v>0</v>
      </c>
      <c r="D5" s="2">
        <v>1</v>
      </c>
      <c r="E5" s="2">
        <v>0</v>
      </c>
      <c r="F5" s="2">
        <v>6</v>
      </c>
      <c r="G5" s="2">
        <v>9</v>
      </c>
      <c r="H5" s="2">
        <v>9</v>
      </c>
      <c r="I5" s="2">
        <v>4</v>
      </c>
      <c r="J5" s="3">
        <v>0</v>
      </c>
      <c r="K5" s="3">
        <v>2</v>
      </c>
      <c r="L5" s="3">
        <v>0</v>
      </c>
      <c r="M5" s="3">
        <v>1</v>
      </c>
      <c r="N5" s="3">
        <v>2</v>
      </c>
      <c r="O5" s="3">
        <v>0</v>
      </c>
      <c r="P5" s="3">
        <v>0</v>
      </c>
      <c r="Q5" s="3">
        <v>0</v>
      </c>
      <c r="R5" s="3">
        <v>0</v>
      </c>
      <c r="S5" s="38">
        <v>34</v>
      </c>
      <c r="V5" s="38">
        <v>1.5625E-2</v>
      </c>
      <c r="W5" s="2">
        <f>C5</f>
        <v>0</v>
      </c>
      <c r="X5" s="2">
        <f>C6</f>
        <v>0</v>
      </c>
      <c r="Y5" s="2">
        <f>C7</f>
        <v>0</v>
      </c>
      <c r="Z5" s="2">
        <f>C8</f>
        <v>0</v>
      </c>
      <c r="AA5" s="2">
        <f>C9</f>
        <v>0</v>
      </c>
      <c r="AD5" s="38">
        <v>1.4999999999999999E-2</v>
      </c>
      <c r="AE5" s="25">
        <f>PRODUCT(W5*100*1/W21)</f>
        <v>0</v>
      </c>
      <c r="AF5" s="25">
        <f>PRODUCT(X5*100*1/X21)</f>
        <v>0</v>
      </c>
      <c r="AG5" s="25">
        <f>PRODUCT(Y5*100*1/Y21)</f>
        <v>0</v>
      </c>
      <c r="AH5" s="25">
        <f>PRODUCT(Z5*100*1/Z21)</f>
        <v>0</v>
      </c>
      <c r="AI5" s="25">
        <f>PRODUCT(AA5*100*1/AA21)</f>
        <v>0</v>
      </c>
      <c r="AL5" s="38">
        <v>1.4999999999999999E-2</v>
      </c>
      <c r="AM5" s="25">
        <f>AE5</f>
        <v>0</v>
      </c>
      <c r="AN5" s="25">
        <f>AF5</f>
        <v>0</v>
      </c>
      <c r="AO5" s="25">
        <f>AG5</f>
        <v>0</v>
      </c>
      <c r="AP5" s="25">
        <f>AH5</f>
        <v>0</v>
      </c>
      <c r="AQ5" s="25">
        <f>AI5</f>
        <v>0</v>
      </c>
      <c r="AR5" s="5"/>
      <c r="AU5" s="11" t="s">
        <v>38</v>
      </c>
      <c r="AV5" s="15">
        <f>S5</f>
        <v>34</v>
      </c>
      <c r="AW5" s="15">
        <f>S6</f>
        <v>34</v>
      </c>
      <c r="AX5" s="15">
        <f>S7</f>
        <v>34</v>
      </c>
      <c r="AY5" s="15">
        <f>S8</f>
        <v>34</v>
      </c>
      <c r="AZ5" s="15">
        <f>S9</f>
        <v>34</v>
      </c>
      <c r="BA5" s="9"/>
      <c r="BB5" s="9"/>
    </row>
    <row r="6" spans="1:54" ht="18.75" x14ac:dyDescent="0.25">
      <c r="B6" s="38" t="s">
        <v>3</v>
      </c>
      <c r="C6" s="2">
        <v>0</v>
      </c>
      <c r="D6" s="2">
        <v>1</v>
      </c>
      <c r="E6" s="2">
        <v>0</v>
      </c>
      <c r="F6" s="2">
        <v>8</v>
      </c>
      <c r="G6" s="2">
        <v>7</v>
      </c>
      <c r="H6" s="2">
        <v>11</v>
      </c>
      <c r="I6" s="2">
        <v>5</v>
      </c>
      <c r="J6" s="3">
        <v>1</v>
      </c>
      <c r="K6" s="3">
        <v>1</v>
      </c>
      <c r="L6" s="3">
        <v>0</v>
      </c>
      <c r="M6" s="3">
        <v>0</v>
      </c>
      <c r="N6" s="3">
        <v>0</v>
      </c>
      <c r="O6" s="3">
        <v>0</v>
      </c>
      <c r="P6" s="3">
        <v>0</v>
      </c>
      <c r="Q6" s="3">
        <v>0</v>
      </c>
      <c r="R6" s="3">
        <v>0</v>
      </c>
      <c r="S6" s="38">
        <v>34</v>
      </c>
      <c r="V6" s="38">
        <v>3.125E-2</v>
      </c>
      <c r="W6" s="2">
        <f>D5</f>
        <v>1</v>
      </c>
      <c r="X6" s="2">
        <f>D6</f>
        <v>1</v>
      </c>
      <c r="Y6" s="2">
        <f>D7</f>
        <v>28</v>
      </c>
      <c r="Z6" s="2">
        <f>D8</f>
        <v>1</v>
      </c>
      <c r="AA6" s="2">
        <f>D9</f>
        <v>34</v>
      </c>
      <c r="AD6" s="38">
        <v>3.1E-2</v>
      </c>
      <c r="AE6" s="25">
        <f>PRODUCT(W6*100*1/W21)</f>
        <v>2.9411764705882355</v>
      </c>
      <c r="AF6" s="25">
        <f>PRODUCT(X6*100*1/X21)</f>
        <v>2.9411764705882355</v>
      </c>
      <c r="AG6" s="25">
        <f>PRODUCT(Y6*100*1/Y21)</f>
        <v>82.352941176470594</v>
      </c>
      <c r="AH6" s="25">
        <f>PRODUCT(Z6*100*1/Z21)</f>
        <v>2.9411764705882355</v>
      </c>
      <c r="AI6" s="25">
        <f>PRODUCT(AA6*100*1/AA21)</f>
        <v>100</v>
      </c>
      <c r="AL6" s="38">
        <v>3.1E-2</v>
      </c>
      <c r="AM6" s="25">
        <f>AE5+AE6</f>
        <v>2.9411764705882355</v>
      </c>
      <c r="AN6" s="25">
        <f>AF5+AF6</f>
        <v>2.9411764705882355</v>
      </c>
      <c r="AO6" s="25">
        <f>AG5+AG6</f>
        <v>82.352941176470594</v>
      </c>
      <c r="AP6" s="25">
        <f>AH5+AH6</f>
        <v>2.9411764705882355</v>
      </c>
      <c r="AQ6" s="25">
        <f>AI5+AI6</f>
        <v>100</v>
      </c>
      <c r="AR6" s="5"/>
      <c r="AU6" s="11" t="s">
        <v>39</v>
      </c>
      <c r="AV6" s="12">
        <f>AM11</f>
        <v>85.294117647058826</v>
      </c>
      <c r="AW6" s="12">
        <f>AN11</f>
        <v>94.117647058823522</v>
      </c>
      <c r="AX6" s="12">
        <f>AO8</f>
        <v>100</v>
      </c>
      <c r="AY6" s="12">
        <f>AP11</f>
        <v>82.352941176470594</v>
      </c>
      <c r="AZ6" s="12">
        <f>AQ7</f>
        <v>100</v>
      </c>
      <c r="BA6" s="9"/>
      <c r="BB6" s="9"/>
    </row>
    <row r="7" spans="1:54" ht="18.75" x14ac:dyDescent="0.25">
      <c r="B7" s="38" t="s">
        <v>7</v>
      </c>
      <c r="C7" s="2">
        <v>0</v>
      </c>
      <c r="D7" s="2">
        <v>28</v>
      </c>
      <c r="E7" s="2">
        <v>4</v>
      </c>
      <c r="F7" s="2">
        <v>2</v>
      </c>
      <c r="G7" s="3">
        <v>0</v>
      </c>
      <c r="H7" s="3">
        <v>0</v>
      </c>
      <c r="I7" s="3">
        <v>0</v>
      </c>
      <c r="J7" s="3">
        <v>0</v>
      </c>
      <c r="K7" s="3">
        <v>0</v>
      </c>
      <c r="L7" s="3">
        <v>0</v>
      </c>
      <c r="M7" s="3">
        <v>0</v>
      </c>
      <c r="N7" s="3">
        <v>0</v>
      </c>
      <c r="O7" s="3">
        <v>0</v>
      </c>
      <c r="P7" s="3">
        <v>0</v>
      </c>
      <c r="Q7" s="3">
        <v>0</v>
      </c>
      <c r="R7" s="3">
        <v>0</v>
      </c>
      <c r="S7" s="38">
        <v>34</v>
      </c>
      <c r="V7" s="38">
        <v>6.25E-2</v>
      </c>
      <c r="W7" s="2">
        <f>E5</f>
        <v>0</v>
      </c>
      <c r="X7" s="2">
        <f>E6</f>
        <v>0</v>
      </c>
      <c r="Y7" s="2">
        <f>E7</f>
        <v>4</v>
      </c>
      <c r="Z7" s="2">
        <f>E8</f>
        <v>0</v>
      </c>
      <c r="AA7" s="2">
        <f>E9</f>
        <v>0</v>
      </c>
      <c r="AD7" s="38">
        <v>6.2E-2</v>
      </c>
      <c r="AE7" s="25">
        <f>PRODUCT(W7*100*1/W21)</f>
        <v>0</v>
      </c>
      <c r="AF7" s="25">
        <f>PRODUCT(X7*100*1/X21)</f>
        <v>0</v>
      </c>
      <c r="AG7" s="25">
        <f>PRODUCT(Y7*100*1/Y21)</f>
        <v>11.764705882352942</v>
      </c>
      <c r="AH7" s="25">
        <f>PRODUCT(Z7*100*1/Z21)</f>
        <v>0</v>
      </c>
      <c r="AI7" s="25">
        <f>PRODUCT(AA7*100*1/AA21)</f>
        <v>0</v>
      </c>
      <c r="AL7" s="38">
        <v>6.2E-2</v>
      </c>
      <c r="AM7" s="25">
        <f>AE5+AE6+AE7</f>
        <v>2.9411764705882355</v>
      </c>
      <c r="AN7" s="25">
        <f>AF5+AF6+AF7</f>
        <v>2.9411764705882355</v>
      </c>
      <c r="AO7" s="25">
        <f>AG5+AG6+AG7</f>
        <v>94.117647058823536</v>
      </c>
      <c r="AP7" s="25">
        <f>AH5+AH6+AH7</f>
        <v>2.9411764705882355</v>
      </c>
      <c r="AQ7" s="25">
        <f>AI5+AI6+AI7</f>
        <v>100</v>
      </c>
      <c r="AR7" s="5"/>
      <c r="AU7" s="11" t="s">
        <v>40</v>
      </c>
      <c r="AV7" s="12"/>
      <c r="AW7" s="12"/>
      <c r="AX7" s="12"/>
      <c r="AY7" s="12">
        <f>AP12-AP11</f>
        <v>8.8235294117647101</v>
      </c>
      <c r="AZ7" s="12"/>
      <c r="BA7" s="9"/>
      <c r="BB7" s="9"/>
    </row>
    <row r="8" spans="1:54" ht="18.75" x14ac:dyDescent="0.25">
      <c r="B8" s="38" t="s">
        <v>9</v>
      </c>
      <c r="C8" s="2">
        <v>0</v>
      </c>
      <c r="D8" s="2">
        <v>1</v>
      </c>
      <c r="E8" s="2">
        <v>0</v>
      </c>
      <c r="F8" s="2">
        <v>2</v>
      </c>
      <c r="G8" s="2">
        <v>8</v>
      </c>
      <c r="H8" s="2">
        <v>10</v>
      </c>
      <c r="I8" s="2">
        <v>7</v>
      </c>
      <c r="J8" s="4">
        <v>3</v>
      </c>
      <c r="K8" s="3">
        <v>1</v>
      </c>
      <c r="L8" s="3">
        <v>1</v>
      </c>
      <c r="M8" s="3">
        <v>1</v>
      </c>
      <c r="N8" s="3">
        <v>0</v>
      </c>
      <c r="O8" s="3">
        <v>0</v>
      </c>
      <c r="P8" s="3">
        <v>0</v>
      </c>
      <c r="Q8" s="3">
        <v>0</v>
      </c>
      <c r="R8" s="3">
        <v>0</v>
      </c>
      <c r="S8" s="38">
        <v>34</v>
      </c>
      <c r="V8" s="38">
        <v>0.125</v>
      </c>
      <c r="W8" s="2">
        <f>F5</f>
        <v>6</v>
      </c>
      <c r="X8" s="2">
        <f>F6</f>
        <v>8</v>
      </c>
      <c r="Y8" s="2">
        <f>F7</f>
        <v>2</v>
      </c>
      <c r="Z8" s="2">
        <f>F8</f>
        <v>2</v>
      </c>
      <c r="AA8" s="3">
        <f>F9</f>
        <v>0</v>
      </c>
      <c r="AD8" s="38">
        <v>0.125</v>
      </c>
      <c r="AE8" s="25">
        <f>PRODUCT(W8*100*1/W21)</f>
        <v>17.647058823529413</v>
      </c>
      <c r="AF8" s="25">
        <f>PRODUCT(X8*100*1/X21)</f>
        <v>23.529411764705884</v>
      </c>
      <c r="AG8" s="25">
        <f>PRODUCT(Y8*100*1/Y21)</f>
        <v>5.882352941176471</v>
      </c>
      <c r="AH8" s="25">
        <f>PRODUCT(Z8*100*1/Z21)</f>
        <v>5.882352941176471</v>
      </c>
      <c r="AI8" s="27">
        <f>PRODUCT(AA8*100*1/AA21)</f>
        <v>0</v>
      </c>
      <c r="AL8" s="38">
        <v>0.125</v>
      </c>
      <c r="AM8" s="25">
        <f>AE5+AE6+AE7+AE8</f>
        <v>20.588235294117649</v>
      </c>
      <c r="AN8" s="25">
        <f>AF5+AF6+AF7+AF8</f>
        <v>26.47058823529412</v>
      </c>
      <c r="AO8" s="25">
        <f>AG5+AG6+AG7+AG8</f>
        <v>100</v>
      </c>
      <c r="AP8" s="25">
        <f>AH5+AH6+AH7+AH8</f>
        <v>8.8235294117647065</v>
      </c>
      <c r="AQ8" s="27">
        <f>AI5+AI6+AI7+AI8</f>
        <v>100</v>
      </c>
      <c r="AR8" s="5"/>
      <c r="AU8" s="11" t="s">
        <v>41</v>
      </c>
      <c r="AV8" s="12">
        <f>AM20-AM11</f>
        <v>14.705882352941174</v>
      </c>
      <c r="AW8" s="12">
        <f>AN20-AN11</f>
        <v>5.8823529411764639</v>
      </c>
      <c r="AX8" s="12">
        <f>AO20-AO8</f>
        <v>0</v>
      </c>
      <c r="AY8" s="12">
        <f>AP20-AP12</f>
        <v>8.8235294117646959</v>
      </c>
      <c r="AZ8" s="12">
        <f>AQ20-AQ7</f>
        <v>0</v>
      </c>
      <c r="BA8" s="9"/>
      <c r="BB8" s="9"/>
    </row>
    <row r="9" spans="1:54" x14ac:dyDescent="0.25">
      <c r="B9" s="38" t="s">
        <v>18</v>
      </c>
      <c r="C9" s="2">
        <v>0</v>
      </c>
      <c r="D9" s="2">
        <v>34</v>
      </c>
      <c r="E9" s="2">
        <v>0</v>
      </c>
      <c r="F9" s="3">
        <v>0</v>
      </c>
      <c r="G9" s="3">
        <v>0</v>
      </c>
      <c r="H9" s="3">
        <v>0</v>
      </c>
      <c r="I9" s="3">
        <v>0</v>
      </c>
      <c r="J9" s="3">
        <v>0</v>
      </c>
      <c r="K9" s="3">
        <v>0</v>
      </c>
      <c r="L9" s="3">
        <v>0</v>
      </c>
      <c r="M9" s="3">
        <v>0</v>
      </c>
      <c r="N9" s="3">
        <v>0</v>
      </c>
      <c r="O9" s="3">
        <v>0</v>
      </c>
      <c r="P9" s="3">
        <v>0</v>
      </c>
      <c r="Q9" s="3">
        <v>0</v>
      </c>
      <c r="R9" s="3">
        <v>0</v>
      </c>
      <c r="S9" s="38">
        <v>34</v>
      </c>
      <c r="V9" s="38">
        <v>0.25</v>
      </c>
      <c r="W9" s="2">
        <f>G5</f>
        <v>9</v>
      </c>
      <c r="X9" s="2">
        <f>G6</f>
        <v>7</v>
      </c>
      <c r="Y9" s="3">
        <f>G7</f>
        <v>0</v>
      </c>
      <c r="Z9" s="2">
        <f>G8</f>
        <v>8</v>
      </c>
      <c r="AA9" s="3">
        <f>G9</f>
        <v>0</v>
      </c>
      <c r="AD9" s="38">
        <v>0.25</v>
      </c>
      <c r="AE9" s="25">
        <f>PRODUCT(W9*100*1/W21)</f>
        <v>26.470588235294116</v>
      </c>
      <c r="AF9" s="25">
        <f>PRODUCT(X9*100*1/X21)</f>
        <v>20.588235294117649</v>
      </c>
      <c r="AG9" s="27">
        <f>PRODUCT(Y9*100*1/Y21)</f>
        <v>0</v>
      </c>
      <c r="AH9" s="25">
        <f>PRODUCT(Z9*100*1/Z21)</f>
        <v>23.529411764705884</v>
      </c>
      <c r="AI9" s="27">
        <f>PRODUCT(AA9*100*1/AA21)</f>
        <v>0</v>
      </c>
      <c r="AL9" s="38">
        <v>0.25</v>
      </c>
      <c r="AM9" s="25">
        <f>AE5+AE6+AE7+AE8+AE9</f>
        <v>47.058823529411768</v>
      </c>
      <c r="AN9" s="25">
        <f>AF5+AF6+AF7+AF8+AF9</f>
        <v>47.058823529411768</v>
      </c>
      <c r="AO9" s="27">
        <f>AG5+AG6+AG7+AG8+AG9</f>
        <v>100</v>
      </c>
      <c r="AP9" s="25">
        <f>AH5+AH6+AH7+AH8+AH9</f>
        <v>32.352941176470594</v>
      </c>
      <c r="AQ9" s="27">
        <f>AI5+AI6+AI7+AI8+AI9</f>
        <v>100</v>
      </c>
      <c r="AR9" s="5"/>
      <c r="AT9" s="38" t="str">
        <f>A3</f>
        <v>Haemophilus influenzae</v>
      </c>
      <c r="AU9" s="9"/>
      <c r="AV9" s="9"/>
      <c r="AW9" s="9"/>
      <c r="AX9" s="9"/>
      <c r="AY9" s="9"/>
      <c r="AZ9" s="9"/>
      <c r="BA9" s="9"/>
      <c r="BB9" s="9"/>
    </row>
    <row r="10" spans="1:54" x14ac:dyDescent="0.25">
      <c r="V10" s="38">
        <v>0.5</v>
      </c>
      <c r="W10" s="2">
        <f>H5</f>
        <v>9</v>
      </c>
      <c r="X10" s="2">
        <f>H6</f>
        <v>11</v>
      </c>
      <c r="Y10" s="3">
        <f>H7</f>
        <v>0</v>
      </c>
      <c r="Z10" s="2">
        <f>H8</f>
        <v>10</v>
      </c>
      <c r="AA10" s="3">
        <f>H9</f>
        <v>0</v>
      </c>
      <c r="AD10" s="38">
        <v>0.5</v>
      </c>
      <c r="AE10" s="25">
        <f>PRODUCT(W10*100*1/W21)</f>
        <v>26.470588235294116</v>
      </c>
      <c r="AF10" s="25">
        <f>PRODUCT(X10*100*1/X21)</f>
        <v>32.352941176470587</v>
      </c>
      <c r="AG10" s="27">
        <f>PRODUCT(Y10*100*1/Y21)</f>
        <v>0</v>
      </c>
      <c r="AH10" s="25">
        <f>PRODUCT(Z10*100*1/Z21)</f>
        <v>29.411764705882351</v>
      </c>
      <c r="AI10" s="27">
        <f>PRODUCT(AA10*100*1/AA21)</f>
        <v>0</v>
      </c>
      <c r="AL10" s="38">
        <v>0.5</v>
      </c>
      <c r="AM10" s="25">
        <f>AE5+AE6+AE7+AE8+AE9+AE10</f>
        <v>73.529411764705884</v>
      </c>
      <c r="AN10" s="25">
        <f>AF5+AF6+AF7+AF8+AF9+AF10</f>
        <v>79.411764705882348</v>
      </c>
      <c r="AO10" s="27">
        <f>AG5+AG6+AG7+AG8+AG9+AG10</f>
        <v>100</v>
      </c>
      <c r="AP10" s="25">
        <f>AH5+AH6+AH7+AH8+AH9+AH10</f>
        <v>61.764705882352942</v>
      </c>
      <c r="AQ10" s="27">
        <f>AI5+AI6+AI7+AI8+AI9+AI10</f>
        <v>100</v>
      </c>
      <c r="AR10" s="5"/>
      <c r="AT10" s="9"/>
      <c r="AU10" s="9"/>
      <c r="AW10" s="9"/>
      <c r="AX10" s="9"/>
      <c r="AY10" s="9"/>
      <c r="AZ10" s="9"/>
      <c r="BA10" s="9"/>
      <c r="BB10" s="9"/>
    </row>
    <row r="11" spans="1:54" x14ac:dyDescent="0.25">
      <c r="V11" s="38">
        <v>1</v>
      </c>
      <c r="W11" s="2">
        <f>I5</f>
        <v>4</v>
      </c>
      <c r="X11" s="2">
        <f>I6</f>
        <v>5</v>
      </c>
      <c r="Y11" s="3">
        <f>I7</f>
        <v>0</v>
      </c>
      <c r="Z11" s="2">
        <f>I8</f>
        <v>7</v>
      </c>
      <c r="AA11" s="3">
        <f>I9</f>
        <v>0</v>
      </c>
      <c r="AD11" s="38">
        <v>1</v>
      </c>
      <c r="AE11" s="25">
        <f>PRODUCT(W11*100*1/W21)</f>
        <v>11.764705882352942</v>
      </c>
      <c r="AF11" s="25">
        <f>PRODUCT(X11*100*1/X21)</f>
        <v>14.705882352941176</v>
      </c>
      <c r="AG11" s="27">
        <f>PRODUCT(Y11*100*1/Y21)</f>
        <v>0</v>
      </c>
      <c r="AH11" s="25">
        <f>PRODUCT(Z11*100*1/Z21)</f>
        <v>20.588235294117649</v>
      </c>
      <c r="AI11" s="27">
        <f>PRODUCT(AA11*100*1/AA21)</f>
        <v>0</v>
      </c>
      <c r="AL11" s="38">
        <v>1</v>
      </c>
      <c r="AM11" s="25">
        <f>AE5+AE6+AE7+AE8+AE9+AE10+AE11</f>
        <v>85.294117647058826</v>
      </c>
      <c r="AN11" s="25">
        <f>AF5+AF6+AF7+AF8+AF9+AF10+AF11</f>
        <v>94.117647058823522</v>
      </c>
      <c r="AO11" s="27">
        <f>AG5+AG6+AG7+AG8+AG9+AG10+AG11</f>
        <v>100</v>
      </c>
      <c r="AP11" s="25">
        <f>AH5+AH6+AH7+AH8+AH9+AH10+AH11</f>
        <v>82.352941176470594</v>
      </c>
      <c r="AQ11" s="27">
        <f>AI5+AI6+AI7+AI8+AI9+AI10+AI11</f>
        <v>100</v>
      </c>
      <c r="AR11" s="5"/>
      <c r="AU11" s="9"/>
      <c r="AV11" s="9"/>
      <c r="AW11" s="9"/>
      <c r="AX11" s="9"/>
      <c r="AY11" s="9"/>
      <c r="AZ11" s="9"/>
      <c r="BA11" s="9"/>
      <c r="BB11" s="9"/>
    </row>
    <row r="12" spans="1:54" x14ac:dyDescent="0.25">
      <c r="V12" s="38">
        <v>2</v>
      </c>
      <c r="W12" s="3">
        <f>J5</f>
        <v>0</v>
      </c>
      <c r="X12" s="3">
        <f>J6</f>
        <v>1</v>
      </c>
      <c r="Y12" s="3">
        <f>J7</f>
        <v>0</v>
      </c>
      <c r="Z12" s="4">
        <f>J8</f>
        <v>3</v>
      </c>
      <c r="AA12" s="3">
        <f>J9</f>
        <v>0</v>
      </c>
      <c r="AD12" s="38">
        <v>2</v>
      </c>
      <c r="AE12" s="27">
        <f>PRODUCT(W12*100*1/W21)</f>
        <v>0</v>
      </c>
      <c r="AF12" s="27">
        <f>PRODUCT(X12*100*1/X21)</f>
        <v>2.9411764705882355</v>
      </c>
      <c r="AG12" s="27">
        <f>PRODUCT(Y12*100*1/Y21)</f>
        <v>0</v>
      </c>
      <c r="AH12" s="26">
        <f>PRODUCT(Z12*100*1/Z21)</f>
        <v>8.8235294117647065</v>
      </c>
      <c r="AI12" s="27">
        <f>PRODUCT(AA12*100*1/AA21)</f>
        <v>0</v>
      </c>
      <c r="AL12" s="38">
        <v>2</v>
      </c>
      <c r="AM12" s="27">
        <f>AE5+AE6+AE7+AE8+AE9+AE10+AE11+AE12</f>
        <v>85.294117647058826</v>
      </c>
      <c r="AN12" s="27">
        <f>AF5+AF6+AF7+AF8+AF9+AF10+AF11+AF12</f>
        <v>97.058823529411754</v>
      </c>
      <c r="AO12" s="27">
        <f>AG5+AG6+AG7+AG8+AG9+AG10+AG11+AG12</f>
        <v>100</v>
      </c>
      <c r="AP12" s="26">
        <f>AH5+AH6+AH7+AH8+AH9+AH10+AH11+AH12</f>
        <v>91.176470588235304</v>
      </c>
      <c r="AQ12" s="27">
        <f>AI5+AI6+AI7+AI8+AI9+AI10+AI11+AI12</f>
        <v>100</v>
      </c>
      <c r="AR12" s="28"/>
      <c r="AU12" s="9"/>
      <c r="AV12" s="9"/>
      <c r="AW12" s="9"/>
      <c r="AX12" s="9"/>
      <c r="AY12" s="9"/>
      <c r="AZ12" s="9"/>
      <c r="BA12" s="9"/>
      <c r="BB12" s="9"/>
    </row>
    <row r="13" spans="1:54" x14ac:dyDescent="0.25">
      <c r="V13" s="38">
        <v>4</v>
      </c>
      <c r="W13" s="3">
        <f>K5</f>
        <v>2</v>
      </c>
      <c r="X13" s="3">
        <f>K6</f>
        <v>1</v>
      </c>
      <c r="Y13" s="3">
        <f>K7</f>
        <v>0</v>
      </c>
      <c r="Z13" s="3">
        <f>K8</f>
        <v>1</v>
      </c>
      <c r="AA13" s="3">
        <f>K9</f>
        <v>0</v>
      </c>
      <c r="AD13" s="38">
        <v>4</v>
      </c>
      <c r="AE13" s="27">
        <f>PRODUCT(W13*100*1/W21)</f>
        <v>5.882352941176471</v>
      </c>
      <c r="AF13" s="27">
        <f>PRODUCT(X13*100*1/X21)</f>
        <v>2.9411764705882355</v>
      </c>
      <c r="AG13" s="27">
        <f>PRODUCT(Y13*100*1/Y21)</f>
        <v>0</v>
      </c>
      <c r="AH13" s="27">
        <f>PRODUCT(Z13*100*1/Z21)</f>
        <v>2.9411764705882355</v>
      </c>
      <c r="AI13" s="27">
        <f>PRODUCT(AA13*100*1/AA21)</f>
        <v>0</v>
      </c>
      <c r="AL13" s="38">
        <v>4</v>
      </c>
      <c r="AM13" s="27">
        <f>AE5+AE6+AE7+AE8+AE9+AE10+AE11+AE12+AE13</f>
        <v>91.176470588235304</v>
      </c>
      <c r="AN13" s="27">
        <f>AF5+AF6+AF7+AF8+AF9+AF10+AF11+AF12+AF13</f>
        <v>99.999999999999986</v>
      </c>
      <c r="AO13" s="27">
        <f>AG5+AG6+AG7+AG8+AG9+AG10+AG11+AG12+AG13</f>
        <v>100</v>
      </c>
      <c r="AP13" s="27">
        <f>AH5+AH6+AH7+AH8+AH9+AH10+AH11+AH12+AH13</f>
        <v>94.117647058823536</v>
      </c>
      <c r="AQ13" s="27">
        <f>AI5+AI6+AI7+AI8+AI9+AI10+AI11+AI12+AI13</f>
        <v>100</v>
      </c>
      <c r="AR13" s="7"/>
      <c r="AU13" s="9"/>
      <c r="AV13" s="9"/>
      <c r="AW13" s="9"/>
      <c r="AX13" s="9"/>
      <c r="AY13" s="9"/>
      <c r="AZ13" s="9"/>
      <c r="BA13" s="9"/>
      <c r="BB13" s="9"/>
    </row>
    <row r="14" spans="1:54" x14ac:dyDescent="0.25">
      <c r="V14" s="38">
        <v>8</v>
      </c>
      <c r="W14" s="3">
        <f>L5</f>
        <v>0</v>
      </c>
      <c r="X14" s="3">
        <f>L6</f>
        <v>0</v>
      </c>
      <c r="Y14" s="3">
        <f>L7</f>
        <v>0</v>
      </c>
      <c r="Z14" s="3">
        <f>L8</f>
        <v>1</v>
      </c>
      <c r="AA14" s="3">
        <f>L9</f>
        <v>0</v>
      </c>
      <c r="AD14" s="38">
        <v>8</v>
      </c>
      <c r="AE14" s="27">
        <f>PRODUCT(W14*100*1/W21)</f>
        <v>0</v>
      </c>
      <c r="AF14" s="27">
        <f>PRODUCT(X14*100*1/X21)</f>
        <v>0</v>
      </c>
      <c r="AG14" s="27">
        <f>PRODUCT(Y14*100*1/Y21)</f>
        <v>0</v>
      </c>
      <c r="AH14" s="27">
        <f>PRODUCT(Z14*100*1/Z21)</f>
        <v>2.9411764705882355</v>
      </c>
      <c r="AI14" s="27">
        <f>PRODUCT(AA14*100*1/AA21)</f>
        <v>0</v>
      </c>
      <c r="AL14" s="38">
        <v>8</v>
      </c>
      <c r="AM14" s="27">
        <f>AE5+AE6+AE7+AE8+AE9+AE10+AE11+AE12+AE13+AE14</f>
        <v>91.176470588235304</v>
      </c>
      <c r="AN14" s="27">
        <f>AF5+AF6+AF7+AF8+AF9+AF10+AF11+AF12+AF13+AF14</f>
        <v>99.999999999999986</v>
      </c>
      <c r="AO14" s="27">
        <f>AG5+AG6+AG7+AG8+AG9+AG10+AG11+AG12+AG13+AG14</f>
        <v>100</v>
      </c>
      <c r="AP14" s="27">
        <f>AH5+AH6+AH7+AH8+AH9+AH10+AH11+AH12+AH13+AH14</f>
        <v>97.058823529411768</v>
      </c>
      <c r="AQ14" s="27">
        <f>AI5+AI6+AI7+AI8+AI9+AI10+AI11+AI12+AI13+AI14</f>
        <v>100</v>
      </c>
      <c r="AR14" s="7"/>
      <c r="AU14" s="9"/>
      <c r="AV14" s="9"/>
      <c r="AW14" s="9"/>
      <c r="AX14" s="9"/>
      <c r="AY14" s="9"/>
      <c r="AZ14" s="9"/>
      <c r="BA14" s="9"/>
      <c r="BB14" s="9"/>
    </row>
    <row r="15" spans="1:54" x14ac:dyDescent="0.25">
      <c r="V15" s="38">
        <v>16</v>
      </c>
      <c r="W15" s="3">
        <f>M5</f>
        <v>1</v>
      </c>
      <c r="X15" s="3">
        <f>M6</f>
        <v>0</v>
      </c>
      <c r="Y15" s="3">
        <f>M7</f>
        <v>0</v>
      </c>
      <c r="Z15" s="3">
        <f>M8</f>
        <v>1</v>
      </c>
      <c r="AA15" s="3">
        <f>M9</f>
        <v>0</v>
      </c>
      <c r="AD15" s="38">
        <v>16</v>
      </c>
      <c r="AE15" s="27">
        <f>PRODUCT(W15*100*1/W21)</f>
        <v>2.9411764705882355</v>
      </c>
      <c r="AF15" s="27">
        <f>PRODUCT(X15*100*1/X21)</f>
        <v>0</v>
      </c>
      <c r="AG15" s="27">
        <f>PRODUCT(Y15*100*1/Y21)</f>
        <v>0</v>
      </c>
      <c r="AH15" s="27">
        <f>PRODUCT(Z15*100*1/Z21)</f>
        <v>2.9411764705882355</v>
      </c>
      <c r="AI15" s="27">
        <f>PRODUCT(AA15*100*1/AA21)</f>
        <v>0</v>
      </c>
      <c r="AL15" s="38">
        <v>16</v>
      </c>
      <c r="AM15" s="27">
        <f>AE5+AE6+AE7+AE8+AE9+AE10+AE11+AE12+AE13+AE14+AE15</f>
        <v>94.117647058823536</v>
      </c>
      <c r="AN15" s="27">
        <f>AF5+AF6+AF7+AF8+AF9+AF10+AF11+AF12+AF13+AF14+AF15</f>
        <v>99.999999999999986</v>
      </c>
      <c r="AO15" s="27">
        <f>AG5+AG6+AG7+AG8+AG9+AG10+AG11+AG12+AG13+AG14+AG15</f>
        <v>100</v>
      </c>
      <c r="AP15" s="27">
        <f>AH5+AH6+AH7+AH8+AH9+AH10+AH11+AH12+AH13+AH14+AH15</f>
        <v>100</v>
      </c>
      <c r="AQ15" s="27">
        <f>AI5+AI6+AI7+AI8+AI9+AI10+AI11+AI12+AI13+AI14+AI15</f>
        <v>100</v>
      </c>
      <c r="AR15" s="7"/>
      <c r="AU15" s="9"/>
      <c r="AV15" s="9"/>
      <c r="AW15" s="9"/>
      <c r="AX15" s="9"/>
      <c r="AY15" s="9"/>
      <c r="AZ15" s="9"/>
      <c r="BA15" s="9"/>
      <c r="BB15" s="9"/>
    </row>
    <row r="16" spans="1:54" x14ac:dyDescent="0.25">
      <c r="V16" s="38">
        <v>32</v>
      </c>
      <c r="W16" s="3">
        <f>N5</f>
        <v>2</v>
      </c>
      <c r="X16" s="3">
        <f>N6</f>
        <v>0</v>
      </c>
      <c r="Y16" s="3">
        <f>N7</f>
        <v>0</v>
      </c>
      <c r="Z16" s="3">
        <f>N8</f>
        <v>0</v>
      </c>
      <c r="AA16" s="3">
        <f>N9</f>
        <v>0</v>
      </c>
      <c r="AD16" s="38">
        <v>32</v>
      </c>
      <c r="AE16" s="27">
        <f>PRODUCT(W16*100*1/W21)</f>
        <v>5.882352941176471</v>
      </c>
      <c r="AF16" s="27">
        <f>PRODUCT(X16*100*1/X21)</f>
        <v>0</v>
      </c>
      <c r="AG16" s="27">
        <f>PRODUCT(Y16*100*1/Y21)</f>
        <v>0</v>
      </c>
      <c r="AH16" s="27">
        <f>PRODUCT(Z16*100*1/Z21)</f>
        <v>0</v>
      </c>
      <c r="AI16" s="27">
        <f>PRODUCT(AA16*100*1/AA21)</f>
        <v>0</v>
      </c>
      <c r="AL16" s="38">
        <v>32</v>
      </c>
      <c r="AM16" s="27">
        <f>AE5+AE6+AE7+AE8+AE9+AE10+AE11+AE12+AE13+AE14+AE15+AE16</f>
        <v>100</v>
      </c>
      <c r="AN16" s="27">
        <f>AF5+AF6+AF7+AF8+AF9+AF10+AF11+AF12+AF13+AF14+AF15+AF16</f>
        <v>99.999999999999986</v>
      </c>
      <c r="AO16" s="27">
        <f>AG5+AG6+AG7+AG8+AG9+AG10+AG11+AG12+AG13+AG14+AG15+AG16</f>
        <v>100</v>
      </c>
      <c r="AP16" s="27">
        <f>AH5+AH6+AH7+AH8+AH9+AH10+AH11+AH12+AH13+AH14+AH15+AH16</f>
        <v>100</v>
      </c>
      <c r="AQ16" s="27">
        <f>AI5+AI6+AI7+AI8+AI9+AI10+AI11+AI12+AI13+AI14+AI15+AI16</f>
        <v>100</v>
      </c>
      <c r="AR16" s="7"/>
      <c r="AU16" s="9"/>
      <c r="AV16" s="9"/>
      <c r="AW16" s="9"/>
      <c r="AX16" s="9"/>
      <c r="AY16" s="9"/>
      <c r="AZ16" s="9"/>
      <c r="BA16" s="9"/>
      <c r="BB16" s="9"/>
    </row>
    <row r="17" spans="22:54" x14ac:dyDescent="0.25">
      <c r="V17" s="38">
        <v>64</v>
      </c>
      <c r="W17" s="3">
        <f>O5</f>
        <v>0</v>
      </c>
      <c r="X17" s="3">
        <f>O6</f>
        <v>0</v>
      </c>
      <c r="Y17" s="3">
        <f>O7</f>
        <v>0</v>
      </c>
      <c r="Z17" s="3">
        <f>O8</f>
        <v>0</v>
      </c>
      <c r="AA17" s="3">
        <f>O9</f>
        <v>0</v>
      </c>
      <c r="AD17" s="38">
        <v>64</v>
      </c>
      <c r="AE17" s="27">
        <f>PRODUCT(W17*100*1/W21)</f>
        <v>0</v>
      </c>
      <c r="AF17" s="27">
        <f>PRODUCT(X17*100*1/X21)</f>
        <v>0</v>
      </c>
      <c r="AG17" s="27">
        <f>PRODUCT(Y17*100*1/Y21)</f>
        <v>0</v>
      </c>
      <c r="AH17" s="27">
        <f>PRODUCT(Z17*100*1/Z21)</f>
        <v>0</v>
      </c>
      <c r="AI17" s="27">
        <f>PRODUCT(AA17*100*1/AA21)</f>
        <v>0</v>
      </c>
      <c r="AL17" s="38">
        <v>64</v>
      </c>
      <c r="AM17" s="27">
        <f>AE5+AE6+AE7+AE8+AE9+AE10+AE11+AE12+AE13+AE14+AE15+AE16+AE17</f>
        <v>100</v>
      </c>
      <c r="AN17" s="27">
        <f>AF5+AF6+AF7+AF8+AF9+AF10+AF11+AF12+AF13+AF14+AF15+AF16+AF17</f>
        <v>99.999999999999986</v>
      </c>
      <c r="AO17" s="27">
        <f>AG5+AG6+AG7+AG8+AG9+AG10+AG11+AG12+AG13+AG14+AG15+AG16+AG17</f>
        <v>100</v>
      </c>
      <c r="AP17" s="27">
        <f>AH5+AH6+AH7+AH8+AH9+AH10+AH11+AH12+AH13+AH14+AH15+AH16+AH17</f>
        <v>100</v>
      </c>
      <c r="AQ17" s="27">
        <f>AI5+AI6+AI7+AI8+AI9+AI10+AI11+AI12+AI13+AI14+AI15+AI16+AI17</f>
        <v>100</v>
      </c>
      <c r="AR17" s="7"/>
      <c r="AU17" s="9"/>
      <c r="AV17" s="9"/>
      <c r="AW17" s="9"/>
      <c r="AX17" s="9"/>
      <c r="AY17" s="9"/>
      <c r="AZ17" s="9"/>
      <c r="BA17" s="9"/>
      <c r="BB17" s="9"/>
    </row>
    <row r="18" spans="22:54" x14ac:dyDescent="0.25">
      <c r="V18" s="38">
        <v>128</v>
      </c>
      <c r="W18" s="3">
        <f>P5</f>
        <v>0</v>
      </c>
      <c r="X18" s="3">
        <f>P6</f>
        <v>0</v>
      </c>
      <c r="Y18" s="3">
        <f>P7</f>
        <v>0</v>
      </c>
      <c r="Z18" s="3">
        <f>P8</f>
        <v>0</v>
      </c>
      <c r="AA18" s="3">
        <f>P9</f>
        <v>0</v>
      </c>
      <c r="AD18" s="38">
        <v>128</v>
      </c>
      <c r="AE18" s="27">
        <f>PRODUCT(W18*100*1/W21)</f>
        <v>0</v>
      </c>
      <c r="AF18" s="27">
        <f>PRODUCT(X18*100*1/X21)</f>
        <v>0</v>
      </c>
      <c r="AG18" s="27">
        <f>PRODUCT(Y18*100*1/Y21)</f>
        <v>0</v>
      </c>
      <c r="AH18" s="27">
        <f>PRODUCT(Z18*100*1/Z21)</f>
        <v>0</v>
      </c>
      <c r="AI18" s="27">
        <f>PRODUCT(AA18*100*1/AA21)</f>
        <v>0</v>
      </c>
      <c r="AL18" s="38">
        <v>128</v>
      </c>
      <c r="AM18" s="27">
        <f>AE5+AE6+AE7+AE8+AE9+AE10+AE11+AE12+AE13+AE14+AE15+AE16+AE17+AE18</f>
        <v>100</v>
      </c>
      <c r="AN18" s="27">
        <f>AF5+AF6+AF7+AF8+AF9+AF10+AF11+AF12+AF13+AF14+AF15+AF16+AF17+AF18</f>
        <v>99.999999999999986</v>
      </c>
      <c r="AO18" s="27">
        <f>AG5+AG6+AG7+AG8+AG9+AG10+AG11+AG12+AG13+AG14+AG15+AG16+AG17+AG18</f>
        <v>100</v>
      </c>
      <c r="AP18" s="27">
        <f>AH5+AH6+AH7+AH8+AH9+AH10+AH11+AH12+AH13+AH14+AH15+AH16+AH17+AH18</f>
        <v>100</v>
      </c>
      <c r="AQ18" s="27">
        <f>AI5+AI6+AI7+AI8+AI9+AI10+AI11+AI12+AI13+AI14+AI15+AI16+AI17+AI18</f>
        <v>100</v>
      </c>
      <c r="AR18" s="7"/>
      <c r="AU18" s="9"/>
      <c r="AV18" s="9"/>
      <c r="AW18" s="9"/>
      <c r="AX18" s="9"/>
      <c r="AY18" s="9"/>
      <c r="AZ18" s="9"/>
      <c r="BA18" s="9"/>
      <c r="BB18" s="9"/>
    </row>
    <row r="19" spans="22:54" x14ac:dyDescent="0.25">
      <c r="V19" s="38">
        <v>256</v>
      </c>
      <c r="W19" s="3">
        <f>Q5</f>
        <v>0</v>
      </c>
      <c r="X19" s="3">
        <f>Q6</f>
        <v>0</v>
      </c>
      <c r="Y19" s="3">
        <f>Q7</f>
        <v>0</v>
      </c>
      <c r="Z19" s="3">
        <f>Q8</f>
        <v>0</v>
      </c>
      <c r="AA19" s="3">
        <f>Q9</f>
        <v>0</v>
      </c>
      <c r="AD19" s="38">
        <v>256</v>
      </c>
      <c r="AE19" s="27">
        <f>PRODUCT(W19*100*1/W21)</f>
        <v>0</v>
      </c>
      <c r="AF19" s="27">
        <f>PRODUCT(X19*100*1/X21)</f>
        <v>0</v>
      </c>
      <c r="AG19" s="27">
        <f>PRODUCT(Y19*100*1/Y21)</f>
        <v>0</v>
      </c>
      <c r="AH19" s="27">
        <f>PRODUCT(Z19*100*1/Z21)</f>
        <v>0</v>
      </c>
      <c r="AI19" s="27">
        <f>PRODUCT(AA19*100*1/AA21)</f>
        <v>0</v>
      </c>
      <c r="AL19" s="38">
        <v>256</v>
      </c>
      <c r="AM19" s="27">
        <f>AE5+AE6+AE7+AE8+AE9+AE10+AE11+AE12+AE13+AE14+AE15+AE16+AE17+AE18+AE19</f>
        <v>100</v>
      </c>
      <c r="AN19" s="27">
        <f>AF5+AF6+AF7+AF8+AF9+AF10+AF11+AF12+AF13+AF14+AF15+AF16+AF17+AF18+AF19</f>
        <v>99.999999999999986</v>
      </c>
      <c r="AO19" s="27">
        <f>AG5+AG6+AG7+AG8+AG9+AG10+AG11+AG12+AG13+AG14+AG15+AG16+AG17+AG18+AG19</f>
        <v>100</v>
      </c>
      <c r="AP19" s="27">
        <f>AH5+AH6+AH7+AH8+AH9+AH10+AH11+AH12+AH13+AH14+AH15+AH16+AH17+AH18+AH19</f>
        <v>100</v>
      </c>
      <c r="AQ19" s="27">
        <f>AI5+AI6+AI7+AI8+AI9+AI10+AI11+AI12+AI13+AI14+AI15+AI16+AI17+AI18+AI19</f>
        <v>100</v>
      </c>
      <c r="AR19" s="7"/>
      <c r="AU19" s="9"/>
      <c r="AV19" s="9"/>
      <c r="AW19" s="9"/>
      <c r="AX19" s="9"/>
      <c r="AY19" s="9"/>
      <c r="AZ19" s="9"/>
      <c r="BA19" s="9"/>
      <c r="BB19" s="9"/>
    </row>
    <row r="20" spans="22:54" x14ac:dyDescent="0.25">
      <c r="V20" s="38">
        <v>512</v>
      </c>
      <c r="W20" s="3">
        <f>R5</f>
        <v>0</v>
      </c>
      <c r="X20" s="3">
        <f>R6</f>
        <v>0</v>
      </c>
      <c r="Y20" s="3">
        <f>R7</f>
        <v>0</v>
      </c>
      <c r="Z20" s="3">
        <f>R8</f>
        <v>0</v>
      </c>
      <c r="AA20" s="3">
        <f>R9</f>
        <v>0</v>
      </c>
      <c r="AD20" s="38">
        <v>512</v>
      </c>
      <c r="AE20" s="27">
        <f>PRODUCT(W20*100*1/W21)</f>
        <v>0</v>
      </c>
      <c r="AF20" s="27">
        <f>PRODUCT(X20*100*1/X21)</f>
        <v>0</v>
      </c>
      <c r="AG20" s="27">
        <f>PRODUCT(Y20*100*1/Y21)</f>
        <v>0</v>
      </c>
      <c r="AH20" s="27">
        <f>PRODUCT(Z20*100*1/Z21)</f>
        <v>0</v>
      </c>
      <c r="AI20" s="27">
        <f>PRODUCT(AA20*100*1/AA21)</f>
        <v>0</v>
      </c>
      <c r="AL20" s="38">
        <v>512</v>
      </c>
      <c r="AM20" s="27">
        <f>AE5+AE6+AE7+AE8+AE9+AE10+AE11+AE12+AE13+AE14+AE15+AE16+AE17+AE18+AE19+AE20</f>
        <v>100</v>
      </c>
      <c r="AN20" s="27">
        <f>AF5+AF6+AF7+AF8+AF9+AF10+AF11+AF12+AF13+AF14+AF15+AF16+AF17+AF18+AF19+AF20</f>
        <v>99.999999999999986</v>
      </c>
      <c r="AO20" s="27">
        <f>AG5+AG6+AG7+AG8+AG9+AG10+AG11+AG12+AG13+AG14+AG15+AG16+AG17+AG18+AG19+AG20</f>
        <v>100</v>
      </c>
      <c r="AP20" s="27">
        <f>AH5+AH6+AH7+AH8+AH9+AH10+AH11+AH12+AH13+AH14+AH15+AH16+AH17+AH18+AH19+AH20</f>
        <v>100</v>
      </c>
      <c r="AQ20" s="27">
        <f>AI5+AI6+AI7+AI8+AI9+AI10+AI11+AI12+AI13+AI14+AI15+AI16+AI17+AI18+AI19+AI20</f>
        <v>100</v>
      </c>
      <c r="AR20" s="7"/>
      <c r="AU20" s="9"/>
      <c r="AV20" s="9"/>
      <c r="AW20" s="9"/>
      <c r="AX20" s="9"/>
      <c r="AY20" s="9"/>
      <c r="AZ20" s="9"/>
      <c r="BA20" s="9"/>
      <c r="BB20" s="9"/>
    </row>
    <row r="21" spans="22:54" x14ac:dyDescent="0.25">
      <c r="V21" s="38" t="s">
        <v>1</v>
      </c>
      <c r="W21" s="38">
        <f>S5</f>
        <v>34</v>
      </c>
      <c r="X21" s="38">
        <f>S6</f>
        <v>34</v>
      </c>
      <c r="Y21" s="38">
        <f>S7</f>
        <v>34</v>
      </c>
      <c r="Z21" s="38">
        <f>S8</f>
        <v>34</v>
      </c>
      <c r="AA21" s="38">
        <f>S9</f>
        <v>34</v>
      </c>
      <c r="AD21" s="38" t="s">
        <v>36</v>
      </c>
      <c r="AE21" s="24">
        <f>SUM(AE5:AE20)</f>
        <v>100</v>
      </c>
      <c r="AF21" s="24">
        <f>SUM(AF5:AF20)</f>
        <v>99.999999999999986</v>
      </c>
      <c r="AG21" s="24">
        <f>SUM(AG5:AG20)</f>
        <v>100</v>
      </c>
      <c r="AH21" s="24">
        <f>SUM(AH5:AH20)</f>
        <v>100</v>
      </c>
      <c r="AI21" s="24">
        <f>SUM(AI5:AI20)</f>
        <v>100</v>
      </c>
      <c r="AM21" s="24"/>
      <c r="AN21" s="24"/>
      <c r="AO21" s="24"/>
      <c r="AP21" s="24"/>
      <c r="AQ21" s="24"/>
      <c r="AU21" s="9"/>
      <c r="AV21" s="9"/>
      <c r="AW21" s="9"/>
      <c r="AX21" s="9"/>
      <c r="AY21" s="9"/>
      <c r="AZ21" s="9"/>
      <c r="BA21" s="9"/>
      <c r="BB21" s="9"/>
    </row>
    <row r="22" spans="22:54" x14ac:dyDescent="0.25">
      <c r="AE22" s="24"/>
      <c r="AF22" s="24"/>
      <c r="AG22" s="24"/>
      <c r="AH22" s="24"/>
      <c r="AI22" s="24"/>
      <c r="AM22" s="24"/>
      <c r="AN22" s="24"/>
      <c r="AO22" s="24"/>
      <c r="AP22" s="24"/>
      <c r="AQ22" s="24"/>
      <c r="AU22" s="9"/>
      <c r="AV22" s="9"/>
      <c r="AW22" s="9"/>
      <c r="AX22" s="9"/>
      <c r="AY22" s="9"/>
      <c r="AZ22" s="9"/>
      <c r="BA22" s="9"/>
      <c r="BB22" s="9"/>
    </row>
    <row r="23" spans="22:54" x14ac:dyDescent="0.25">
      <c r="AE23" s="24"/>
      <c r="AF23" s="24"/>
      <c r="AG23" s="24"/>
      <c r="AH23" s="24"/>
      <c r="AI23" s="24"/>
      <c r="AM23" s="24"/>
      <c r="AN23" s="24"/>
      <c r="AO23" s="24"/>
      <c r="AP23" s="24"/>
      <c r="AQ23" s="24"/>
      <c r="AU23" s="9"/>
      <c r="AV23" s="9"/>
      <c r="AW23" s="9"/>
      <c r="AX23" s="9"/>
      <c r="AY23" s="9"/>
      <c r="AZ23" s="9"/>
      <c r="BA23" s="9"/>
      <c r="BB23" s="9"/>
    </row>
    <row r="24" spans="22:54" x14ac:dyDescent="0.25">
      <c r="AE24" s="24"/>
      <c r="AF24" s="24"/>
      <c r="AG24" s="24"/>
      <c r="AH24" s="24"/>
      <c r="AI24" s="24"/>
      <c r="AM24" s="24"/>
      <c r="AN24" s="24"/>
      <c r="AO24" s="24"/>
      <c r="AP24" s="24"/>
      <c r="AQ24" s="24"/>
      <c r="AU24" s="9"/>
      <c r="AV24" s="9"/>
      <c r="AW24" s="9"/>
      <c r="AX24" s="9"/>
      <c r="AY24" s="9"/>
      <c r="AZ24" s="9"/>
      <c r="BA24" s="9"/>
      <c r="BB24" s="9"/>
    </row>
    <row r="25" spans="22:54" x14ac:dyDescent="0.25">
      <c r="AE25" s="24"/>
      <c r="AF25" s="24"/>
      <c r="AG25" s="24"/>
      <c r="AH25" s="24"/>
      <c r="AI25" s="24"/>
      <c r="AM25" s="24"/>
      <c r="AN25" s="24"/>
      <c r="AO25" s="24"/>
      <c r="AP25" s="24"/>
      <c r="AQ25" s="24"/>
      <c r="AU25" s="9"/>
      <c r="AV25" s="9"/>
      <c r="AW25" s="9"/>
      <c r="AX25" s="9"/>
      <c r="AY25" s="9"/>
      <c r="AZ25" s="9"/>
      <c r="BA25" s="9"/>
      <c r="BB25" s="9"/>
    </row>
    <row r="26" spans="22:54" x14ac:dyDescent="0.25">
      <c r="AE26" s="24"/>
      <c r="AF26" s="24"/>
      <c r="AG26" s="24"/>
      <c r="AH26" s="24"/>
      <c r="AI26" s="24"/>
      <c r="AM26" s="24"/>
      <c r="AN26" s="24"/>
      <c r="AO26" s="24"/>
      <c r="AP26" s="24"/>
      <c r="AQ26" s="24"/>
      <c r="AU26" s="9"/>
      <c r="AV26" s="9"/>
      <c r="AW26" s="9"/>
      <c r="AX26" s="9"/>
      <c r="AY26" s="9"/>
      <c r="AZ26" s="9"/>
      <c r="BA26" s="9"/>
      <c r="BB26" s="9"/>
    </row>
    <row r="27" spans="22:54" x14ac:dyDescent="0.25">
      <c r="AE27" s="24"/>
      <c r="AF27" s="24"/>
      <c r="AG27" s="24"/>
      <c r="AH27" s="24"/>
      <c r="AI27" s="24"/>
      <c r="AM27" s="24"/>
      <c r="AN27" s="24"/>
      <c r="AO27" s="24"/>
      <c r="AP27" s="24"/>
      <c r="AQ27" s="24"/>
      <c r="AU27" s="9"/>
      <c r="AV27" s="9"/>
      <c r="AW27" s="9"/>
      <c r="AX27" s="9"/>
      <c r="AY27" s="9"/>
      <c r="AZ27" s="9"/>
      <c r="BA27" s="9"/>
      <c r="BB27" s="9"/>
    </row>
    <row r="28" spans="22:54" x14ac:dyDescent="0.25">
      <c r="AE28" s="24"/>
      <c r="AF28" s="24"/>
      <c r="AG28" s="24"/>
      <c r="AH28" s="24"/>
      <c r="AI28" s="24"/>
      <c r="AM28" s="24"/>
      <c r="AN28" s="24"/>
      <c r="AO28" s="24"/>
      <c r="AP28" s="24"/>
      <c r="AQ28" s="24"/>
      <c r="AU28" s="9"/>
      <c r="AV28" s="9"/>
      <c r="AW28" s="9"/>
      <c r="AX28" s="9"/>
      <c r="AY28" s="9"/>
      <c r="AZ28" s="9"/>
      <c r="BA28" s="9"/>
      <c r="BB28" s="9"/>
    </row>
    <row r="29" spans="22:54" x14ac:dyDescent="0.25">
      <c r="AE29" s="24"/>
      <c r="AF29" s="24"/>
      <c r="AG29" s="24"/>
      <c r="AH29" s="24"/>
      <c r="AI29" s="24"/>
      <c r="AM29" s="24"/>
      <c r="AN29" s="24"/>
      <c r="AO29" s="24"/>
      <c r="AP29" s="24"/>
      <c r="AQ29" s="24"/>
      <c r="AU29" s="9"/>
      <c r="AV29" s="9"/>
      <c r="AW29" s="9"/>
      <c r="AX29" s="9"/>
      <c r="AY29" s="9"/>
      <c r="AZ29" s="9"/>
      <c r="BA29" s="9"/>
      <c r="BB29" s="9"/>
    </row>
    <row r="30" spans="22:54" x14ac:dyDescent="0.25">
      <c r="AE30" s="24"/>
      <c r="AF30" s="24"/>
      <c r="AG30" s="24"/>
      <c r="AH30" s="24"/>
      <c r="AI30" s="24"/>
      <c r="AM30" s="24"/>
      <c r="AN30" s="24"/>
      <c r="AO30" s="24"/>
      <c r="AP30" s="24"/>
      <c r="AQ30" s="24"/>
      <c r="AU30" s="9"/>
      <c r="AV30" s="9"/>
      <c r="AW30" s="9"/>
      <c r="AX30" s="9"/>
      <c r="AY30" s="9"/>
      <c r="AZ30" s="9"/>
      <c r="BA30" s="9"/>
      <c r="BB30" s="9"/>
    </row>
    <row r="31" spans="22:54" x14ac:dyDescent="0.25">
      <c r="AE31" s="24"/>
      <c r="AF31" s="24"/>
      <c r="AG31" s="24"/>
      <c r="AH31" s="24"/>
      <c r="AI31" s="24"/>
      <c r="AM31" s="24"/>
      <c r="AN31" s="24"/>
      <c r="AO31" s="24"/>
      <c r="AP31" s="24"/>
      <c r="AQ31" s="24"/>
      <c r="AU31" s="9"/>
      <c r="AV31" s="9"/>
      <c r="AW31" s="9"/>
      <c r="AX31" s="9"/>
      <c r="AY31" s="9"/>
      <c r="AZ31" s="9"/>
      <c r="BA31" s="9"/>
      <c r="BB31" s="9"/>
    </row>
    <row r="32" spans="22:54" x14ac:dyDescent="0.25">
      <c r="AE32" s="24"/>
      <c r="AF32" s="24"/>
      <c r="AG32" s="24"/>
      <c r="AH32" s="24"/>
      <c r="AI32" s="24"/>
      <c r="AM32" s="24"/>
      <c r="AN32" s="24"/>
      <c r="AO32" s="24"/>
      <c r="AP32" s="24"/>
      <c r="AQ32" s="24"/>
      <c r="AU32" s="9"/>
      <c r="AV32" s="9"/>
      <c r="AW32" s="9"/>
      <c r="AX32" s="9"/>
      <c r="AY32" s="9"/>
      <c r="AZ32" s="9"/>
      <c r="BA32" s="9"/>
      <c r="BB32" s="9"/>
    </row>
    <row r="33" spans="1:54" x14ac:dyDescent="0.25">
      <c r="AE33" s="24"/>
      <c r="AF33" s="24"/>
      <c r="AG33" s="24"/>
      <c r="AH33" s="24"/>
      <c r="AI33" s="24"/>
      <c r="AM33" s="24"/>
      <c r="AN33" s="24"/>
      <c r="AO33" s="24"/>
      <c r="AP33" s="24"/>
      <c r="AQ33" s="24"/>
      <c r="AU33" s="9"/>
      <c r="AV33" s="9"/>
      <c r="AW33" s="9"/>
      <c r="AX33" s="9"/>
      <c r="AY33" s="9"/>
      <c r="AZ33" s="9"/>
      <c r="BA33" s="9"/>
      <c r="BB33" s="9"/>
    </row>
    <row r="34" spans="1:54" x14ac:dyDescent="0.25">
      <c r="A34" s="38" t="s">
        <v>98</v>
      </c>
      <c r="W34" s="38" t="str">
        <f>A34</f>
        <v>Haemophilus parainfluenzae</v>
      </c>
      <c r="AD34" s="38" t="str">
        <f>A34</f>
        <v>Haemophilus parainfluenzae</v>
      </c>
      <c r="AE34" s="24"/>
      <c r="AF34" s="24"/>
      <c r="AG34" s="24"/>
      <c r="AH34" s="24"/>
      <c r="AI34" s="24"/>
      <c r="AM34" s="24" t="str">
        <f>A34</f>
        <v>Haemophilus parainfluenzae</v>
      </c>
      <c r="AN34" s="24"/>
      <c r="AO34" s="24"/>
      <c r="AP34" s="24"/>
      <c r="AQ34" s="24"/>
    </row>
    <row r="35" spans="1:54" ht="18.75" x14ac:dyDescent="0.25">
      <c r="B35" s="38" t="s">
        <v>0</v>
      </c>
      <c r="C35" s="38">
        <v>1.5625E-2</v>
      </c>
      <c r="D35" s="38">
        <v>3.125E-2</v>
      </c>
      <c r="E35" s="38">
        <v>6.25E-2</v>
      </c>
      <c r="F35" s="38">
        <v>0.125</v>
      </c>
      <c r="G35" s="38">
        <v>0.25</v>
      </c>
      <c r="H35" s="38">
        <v>0.5</v>
      </c>
      <c r="I35" s="38">
        <v>1</v>
      </c>
      <c r="J35" s="38">
        <v>2</v>
      </c>
      <c r="K35" s="38">
        <v>4</v>
      </c>
      <c r="L35" s="38">
        <v>8</v>
      </c>
      <c r="M35" s="38">
        <v>16</v>
      </c>
      <c r="N35" s="38">
        <v>32</v>
      </c>
      <c r="O35" s="38">
        <v>64</v>
      </c>
      <c r="P35" s="38">
        <v>128</v>
      </c>
      <c r="Q35" s="38">
        <v>256</v>
      </c>
      <c r="R35" s="38">
        <v>512</v>
      </c>
      <c r="S35" s="38" t="s">
        <v>1</v>
      </c>
      <c r="V35" s="38" t="s">
        <v>0</v>
      </c>
      <c r="W35" s="38" t="str">
        <f>B36</f>
        <v>Ampicillin</v>
      </c>
      <c r="X35" s="38" t="str">
        <f>B37</f>
        <v>Ampicillin/ Sulbactam</v>
      </c>
      <c r="Y35" s="38" t="str">
        <f>B38</f>
        <v>Cefotaxim</v>
      </c>
      <c r="Z35" s="38" t="str">
        <f>B39</f>
        <v>Cefuroxim</v>
      </c>
      <c r="AA35" s="38" t="str">
        <f>B40</f>
        <v>Ciprofloxacin</v>
      </c>
      <c r="AE35" s="24" t="str">
        <f>W35</f>
        <v>Ampicillin</v>
      </c>
      <c r="AF35" s="24" t="str">
        <f>X35</f>
        <v>Ampicillin/ Sulbactam</v>
      </c>
      <c r="AG35" s="24" t="str">
        <f>Y35</f>
        <v>Cefotaxim</v>
      </c>
      <c r="AH35" s="24" t="str">
        <f>Z35</f>
        <v>Cefuroxim</v>
      </c>
      <c r="AI35" s="24" t="str">
        <f>AA35</f>
        <v>Ciprofloxacin</v>
      </c>
      <c r="AL35" s="38" t="s">
        <v>0</v>
      </c>
      <c r="AM35" s="24" t="str">
        <f>W35</f>
        <v>Ampicillin</v>
      </c>
      <c r="AN35" s="24" t="str">
        <f>X35</f>
        <v>Ampicillin/ Sulbactam</v>
      </c>
      <c r="AO35" s="24" t="str">
        <f>Y35</f>
        <v>Cefotaxim</v>
      </c>
      <c r="AP35" s="24" t="str">
        <f>Z35</f>
        <v>Cefuroxim</v>
      </c>
      <c r="AQ35" s="24" t="str">
        <f>AA35</f>
        <v>Ciprofloxacin</v>
      </c>
      <c r="AU35" s="10"/>
      <c r="AV35" s="11" t="s">
        <v>37</v>
      </c>
      <c r="AW35" s="11" t="s">
        <v>42</v>
      </c>
      <c r="AX35" s="11" t="s">
        <v>46</v>
      </c>
      <c r="AY35" s="11" t="s">
        <v>60</v>
      </c>
      <c r="AZ35" s="11" t="s">
        <v>56</v>
      </c>
      <c r="BA35" s="9"/>
      <c r="BB35" s="9"/>
    </row>
    <row r="36" spans="1:54" ht="18.75" x14ac:dyDescent="0.25">
      <c r="B36" s="38" t="s">
        <v>2</v>
      </c>
      <c r="C36" s="2">
        <v>0</v>
      </c>
      <c r="D36" s="2">
        <v>0</v>
      </c>
      <c r="E36" s="2">
        <v>0</v>
      </c>
      <c r="F36" s="2">
        <v>4</v>
      </c>
      <c r="G36" s="2">
        <v>3</v>
      </c>
      <c r="H36" s="2">
        <v>4</v>
      </c>
      <c r="I36" s="2">
        <v>6</v>
      </c>
      <c r="J36" s="3">
        <v>0</v>
      </c>
      <c r="K36" s="3">
        <v>1</v>
      </c>
      <c r="L36" s="3">
        <v>0</v>
      </c>
      <c r="M36" s="3">
        <v>0</v>
      </c>
      <c r="N36" s="3">
        <v>2</v>
      </c>
      <c r="O36" s="3">
        <v>0</v>
      </c>
      <c r="P36" s="3">
        <v>0</v>
      </c>
      <c r="Q36" s="3">
        <v>0</v>
      </c>
      <c r="R36" s="3">
        <v>0</v>
      </c>
      <c r="S36" s="38">
        <v>20</v>
      </c>
      <c r="V36" s="38">
        <v>1.5625E-2</v>
      </c>
      <c r="W36" s="2">
        <f>C36</f>
        <v>0</v>
      </c>
      <c r="X36" s="2">
        <f>C37</f>
        <v>0</v>
      </c>
      <c r="Y36" s="2">
        <f>C38</f>
        <v>0</v>
      </c>
      <c r="Z36" s="2">
        <f>C39</f>
        <v>0</v>
      </c>
      <c r="AA36" s="2">
        <f>C40</f>
        <v>0</v>
      </c>
      <c r="AD36" s="38">
        <v>1.4999999999999999E-2</v>
      </c>
      <c r="AE36" s="25">
        <f>PRODUCT(W36*100*1/W52)</f>
        <v>0</v>
      </c>
      <c r="AF36" s="25">
        <f>PRODUCT(X36*100*1/X52)</f>
        <v>0</v>
      </c>
      <c r="AG36" s="25">
        <f>PRODUCT(Y36*100*1/Y52)</f>
        <v>0</v>
      </c>
      <c r="AH36" s="25">
        <f>PRODUCT(Z36*100*1/Z52)</f>
        <v>0</v>
      </c>
      <c r="AI36" s="25">
        <f>PRODUCT(AA36*100*1/AA52)</f>
        <v>0</v>
      </c>
      <c r="AL36" s="38">
        <v>1.4999999999999999E-2</v>
      </c>
      <c r="AM36" s="25">
        <f>AE36</f>
        <v>0</v>
      </c>
      <c r="AN36" s="25">
        <f>AF36</f>
        <v>0</v>
      </c>
      <c r="AO36" s="25">
        <f>AG36</f>
        <v>0</v>
      </c>
      <c r="AP36" s="25">
        <f>AH36</f>
        <v>0</v>
      </c>
      <c r="AQ36" s="25">
        <f>AI36</f>
        <v>0</v>
      </c>
      <c r="AR36" s="5"/>
      <c r="AU36" s="11" t="s">
        <v>38</v>
      </c>
      <c r="AV36" s="15">
        <f>S36</f>
        <v>20</v>
      </c>
      <c r="AW36" s="15">
        <f>S37</f>
        <v>20</v>
      </c>
      <c r="AX36" s="15">
        <f>S38</f>
        <v>20</v>
      </c>
      <c r="AY36" s="15">
        <f>S39</f>
        <v>20</v>
      </c>
      <c r="AZ36" s="15">
        <f>S40</f>
        <v>19</v>
      </c>
      <c r="BA36" s="9"/>
      <c r="BB36" s="9"/>
    </row>
    <row r="37" spans="1:54" ht="18.75" x14ac:dyDescent="0.25">
      <c r="B37" s="38" t="s">
        <v>3</v>
      </c>
      <c r="C37" s="2">
        <v>0</v>
      </c>
      <c r="D37" s="2">
        <v>0</v>
      </c>
      <c r="E37" s="2">
        <v>1</v>
      </c>
      <c r="F37" s="2">
        <v>2</v>
      </c>
      <c r="G37" s="2">
        <v>5</v>
      </c>
      <c r="H37" s="2">
        <v>5</v>
      </c>
      <c r="I37" s="2">
        <v>6</v>
      </c>
      <c r="J37" s="3">
        <v>0</v>
      </c>
      <c r="K37" s="3">
        <v>1</v>
      </c>
      <c r="L37" s="3">
        <v>0</v>
      </c>
      <c r="M37" s="3">
        <v>0</v>
      </c>
      <c r="N37" s="3">
        <v>0</v>
      </c>
      <c r="O37" s="3">
        <v>0</v>
      </c>
      <c r="P37" s="3">
        <v>0</v>
      </c>
      <c r="Q37" s="3">
        <v>0</v>
      </c>
      <c r="R37" s="3">
        <v>0</v>
      </c>
      <c r="S37" s="38">
        <v>20</v>
      </c>
      <c r="V37" s="38">
        <v>3.125E-2</v>
      </c>
      <c r="W37" s="2">
        <f>D36</f>
        <v>0</v>
      </c>
      <c r="X37" s="2">
        <f>D37</f>
        <v>0</v>
      </c>
      <c r="Y37" s="2">
        <f>D38</f>
        <v>11</v>
      </c>
      <c r="Z37" s="2">
        <f>D39</f>
        <v>0</v>
      </c>
      <c r="AA37" s="2">
        <f>D40</f>
        <v>14</v>
      </c>
      <c r="AD37" s="38">
        <v>3.1E-2</v>
      </c>
      <c r="AE37" s="25">
        <f>PRODUCT(W37*100*1/W52)</f>
        <v>0</v>
      </c>
      <c r="AF37" s="25">
        <f>PRODUCT(X37*100*1/X52)</f>
        <v>0</v>
      </c>
      <c r="AG37" s="25">
        <f>PRODUCT(Y37*100*1/Y52)</f>
        <v>55</v>
      </c>
      <c r="AH37" s="25">
        <f>PRODUCT(Z37*100*1/Z52)</f>
        <v>0</v>
      </c>
      <c r="AI37" s="25">
        <f>PRODUCT(AA37*100*1/AA52)</f>
        <v>73.684210526315795</v>
      </c>
      <c r="AL37" s="38">
        <v>3.1E-2</v>
      </c>
      <c r="AM37" s="25">
        <f>AE36+AE37</f>
        <v>0</v>
      </c>
      <c r="AN37" s="25">
        <f>AF36+AF37</f>
        <v>0</v>
      </c>
      <c r="AO37" s="25">
        <f>AG36+AG37</f>
        <v>55</v>
      </c>
      <c r="AP37" s="25">
        <f>AH36+AH37</f>
        <v>0</v>
      </c>
      <c r="AQ37" s="25">
        <f>AI36+AI37</f>
        <v>73.684210526315795</v>
      </c>
      <c r="AR37" s="5"/>
      <c r="AU37" s="11" t="s">
        <v>39</v>
      </c>
      <c r="AV37" s="12">
        <f>AM42</f>
        <v>85</v>
      </c>
      <c r="AW37" s="12">
        <f>AN42</f>
        <v>95</v>
      </c>
      <c r="AX37" s="12">
        <f>AO39</f>
        <v>90</v>
      </c>
      <c r="AY37" s="12">
        <f>AP42</f>
        <v>85</v>
      </c>
      <c r="AZ37" s="12">
        <f>AQ38</f>
        <v>78.94736842105263</v>
      </c>
      <c r="BA37" s="9"/>
      <c r="BB37" s="9"/>
    </row>
    <row r="38" spans="1:54" ht="18.75" x14ac:dyDescent="0.25">
      <c r="B38" s="38" t="s">
        <v>7</v>
      </c>
      <c r="C38" s="2">
        <v>0</v>
      </c>
      <c r="D38" s="2">
        <v>11</v>
      </c>
      <c r="E38" s="2">
        <v>3</v>
      </c>
      <c r="F38" s="2">
        <v>4</v>
      </c>
      <c r="G38" s="3">
        <v>0</v>
      </c>
      <c r="H38" s="3">
        <v>1</v>
      </c>
      <c r="I38" s="3">
        <v>1</v>
      </c>
      <c r="J38" s="3">
        <v>0</v>
      </c>
      <c r="K38" s="3">
        <v>0</v>
      </c>
      <c r="L38" s="3">
        <v>0</v>
      </c>
      <c r="M38" s="3">
        <v>0</v>
      </c>
      <c r="N38" s="3">
        <v>0</v>
      </c>
      <c r="O38" s="3">
        <v>0</v>
      </c>
      <c r="P38" s="3">
        <v>0</v>
      </c>
      <c r="Q38" s="3">
        <v>0</v>
      </c>
      <c r="R38" s="3">
        <v>0</v>
      </c>
      <c r="S38" s="38">
        <v>20</v>
      </c>
      <c r="V38" s="38">
        <v>6.25E-2</v>
      </c>
      <c r="W38" s="2">
        <f>E36</f>
        <v>0</v>
      </c>
      <c r="X38" s="2">
        <f>E37</f>
        <v>1</v>
      </c>
      <c r="Y38" s="2">
        <f>E38</f>
        <v>3</v>
      </c>
      <c r="Z38" s="2">
        <f>E39</f>
        <v>0</v>
      </c>
      <c r="AA38" s="2">
        <f>E40</f>
        <v>1</v>
      </c>
      <c r="AD38" s="38">
        <v>6.2E-2</v>
      </c>
      <c r="AE38" s="25">
        <f>PRODUCT(W38*100*1/W52)</f>
        <v>0</v>
      </c>
      <c r="AF38" s="25">
        <f>PRODUCT(X38*100*1/X52)</f>
        <v>5</v>
      </c>
      <c r="AG38" s="25">
        <f>PRODUCT(Y38*100*1/Y52)</f>
        <v>15</v>
      </c>
      <c r="AH38" s="25">
        <f>PRODUCT(Z38*100*1/Z52)</f>
        <v>0</v>
      </c>
      <c r="AI38" s="25">
        <f>PRODUCT(AA38*100*1/AA52)</f>
        <v>5.2631578947368425</v>
      </c>
      <c r="AL38" s="38">
        <v>6.2E-2</v>
      </c>
      <c r="AM38" s="25">
        <f>AE36+AE37+AE38</f>
        <v>0</v>
      </c>
      <c r="AN38" s="25">
        <f>AF36+AF37+AF38</f>
        <v>5</v>
      </c>
      <c r="AO38" s="25">
        <f>AG36+AG37+AG38</f>
        <v>70</v>
      </c>
      <c r="AP38" s="25">
        <f>AH36+AH37+AH38</f>
        <v>0</v>
      </c>
      <c r="AQ38" s="25">
        <f>AI36+AI37+AI38</f>
        <v>78.94736842105263</v>
      </c>
      <c r="AR38" s="5"/>
      <c r="AU38" s="11" t="s">
        <v>40</v>
      </c>
      <c r="AV38" s="12"/>
      <c r="AW38" s="12"/>
      <c r="AX38" s="12"/>
      <c r="AY38" s="12">
        <f>AP43-AP42</f>
        <v>5</v>
      </c>
      <c r="AZ38" s="12"/>
      <c r="BA38" s="9"/>
      <c r="BB38" s="9"/>
    </row>
    <row r="39" spans="1:54" ht="18.75" x14ac:dyDescent="0.25">
      <c r="B39" s="38" t="s">
        <v>9</v>
      </c>
      <c r="C39" s="2">
        <v>0</v>
      </c>
      <c r="D39" s="2">
        <v>0</v>
      </c>
      <c r="E39" s="2">
        <v>0</v>
      </c>
      <c r="F39" s="2">
        <v>2</v>
      </c>
      <c r="G39" s="2">
        <v>4</v>
      </c>
      <c r="H39" s="2">
        <v>3</v>
      </c>
      <c r="I39" s="2">
        <v>8</v>
      </c>
      <c r="J39" s="4">
        <v>1</v>
      </c>
      <c r="K39" s="3">
        <v>0</v>
      </c>
      <c r="L39" s="3">
        <v>2</v>
      </c>
      <c r="M39" s="3">
        <v>0</v>
      </c>
      <c r="N39" s="3">
        <v>0</v>
      </c>
      <c r="O39" s="3">
        <v>0</v>
      </c>
      <c r="P39" s="3">
        <v>0</v>
      </c>
      <c r="Q39" s="3">
        <v>0</v>
      </c>
      <c r="R39" s="3">
        <v>0</v>
      </c>
      <c r="S39" s="38">
        <v>20</v>
      </c>
      <c r="V39" s="38">
        <v>0.125</v>
      </c>
      <c r="W39" s="2">
        <f>F36</f>
        <v>4</v>
      </c>
      <c r="X39" s="2">
        <f>F37</f>
        <v>2</v>
      </c>
      <c r="Y39" s="2">
        <f>F38</f>
        <v>4</v>
      </c>
      <c r="Z39" s="2">
        <f>F39</f>
        <v>2</v>
      </c>
      <c r="AA39" s="3">
        <f>F40</f>
        <v>0</v>
      </c>
      <c r="AD39" s="38">
        <v>0.125</v>
      </c>
      <c r="AE39" s="25">
        <f>PRODUCT(W39*100*1/W52)</f>
        <v>20</v>
      </c>
      <c r="AF39" s="25">
        <f>PRODUCT(X39*100*1/X52)</f>
        <v>10</v>
      </c>
      <c r="AG39" s="25">
        <f>PRODUCT(Y39*100*1/Y52)</f>
        <v>20</v>
      </c>
      <c r="AH39" s="25">
        <f>PRODUCT(Z39*100*1/Z52)</f>
        <v>10</v>
      </c>
      <c r="AI39" s="27">
        <f>PRODUCT(AA39*100*1/AA52)</f>
        <v>0</v>
      </c>
      <c r="AL39" s="38">
        <v>0.125</v>
      </c>
      <c r="AM39" s="25">
        <f>AE36+AE37+AE38+AE39</f>
        <v>20</v>
      </c>
      <c r="AN39" s="25">
        <f>AF36+AF37+AF38+AF39</f>
        <v>15</v>
      </c>
      <c r="AO39" s="25">
        <f>AG36+AG37+AG38+AG39</f>
        <v>90</v>
      </c>
      <c r="AP39" s="25">
        <f>AH36+AH37+AH38+AH39</f>
        <v>10</v>
      </c>
      <c r="AQ39" s="27">
        <f>AI36+AI37+AI38+AI39</f>
        <v>78.94736842105263</v>
      </c>
      <c r="AR39" s="5"/>
      <c r="AU39" s="11" t="s">
        <v>41</v>
      </c>
      <c r="AV39" s="12">
        <f>AM51-AM42</f>
        <v>15</v>
      </c>
      <c r="AW39" s="12">
        <f>AN51-AN42</f>
        <v>5</v>
      </c>
      <c r="AX39" s="12">
        <f>AO51-AO39</f>
        <v>10</v>
      </c>
      <c r="AY39" s="12">
        <f>AP51-AP43</f>
        <v>10</v>
      </c>
      <c r="AZ39" s="12">
        <f>AQ51-AQ38</f>
        <v>21.05263157894737</v>
      </c>
      <c r="BA39" s="9"/>
      <c r="BB39" s="9"/>
    </row>
    <row r="40" spans="1:54" x14ac:dyDescent="0.25">
      <c r="B40" s="38" t="s">
        <v>18</v>
      </c>
      <c r="C40" s="2">
        <v>0</v>
      </c>
      <c r="D40" s="2">
        <v>14</v>
      </c>
      <c r="E40" s="2">
        <v>1</v>
      </c>
      <c r="F40" s="3">
        <v>0</v>
      </c>
      <c r="G40" s="3">
        <v>0</v>
      </c>
      <c r="H40" s="3">
        <v>2</v>
      </c>
      <c r="I40" s="3">
        <v>0</v>
      </c>
      <c r="J40" s="3">
        <v>1</v>
      </c>
      <c r="K40" s="3">
        <v>1</v>
      </c>
      <c r="L40" s="3">
        <v>0</v>
      </c>
      <c r="M40" s="3">
        <v>0</v>
      </c>
      <c r="N40" s="3">
        <v>0</v>
      </c>
      <c r="O40" s="3">
        <v>0</v>
      </c>
      <c r="P40" s="3">
        <v>0</v>
      </c>
      <c r="Q40" s="3">
        <v>0</v>
      </c>
      <c r="R40" s="3">
        <v>0</v>
      </c>
      <c r="S40" s="38">
        <v>19</v>
      </c>
      <c r="V40" s="38">
        <v>0.25</v>
      </c>
      <c r="W40" s="2">
        <f>G36</f>
        <v>3</v>
      </c>
      <c r="X40" s="2">
        <f>G37</f>
        <v>5</v>
      </c>
      <c r="Y40" s="3">
        <f>G38</f>
        <v>0</v>
      </c>
      <c r="Z40" s="2">
        <f>G39</f>
        <v>4</v>
      </c>
      <c r="AA40" s="3">
        <f>G40</f>
        <v>0</v>
      </c>
      <c r="AD40" s="38">
        <v>0.25</v>
      </c>
      <c r="AE40" s="25">
        <f>PRODUCT(W40*100*1/W52)</f>
        <v>15</v>
      </c>
      <c r="AF40" s="25">
        <f>PRODUCT(X40*100*1/X52)</f>
        <v>25</v>
      </c>
      <c r="AG40" s="27">
        <f>PRODUCT(Y40*100*1/Y52)</f>
        <v>0</v>
      </c>
      <c r="AH40" s="25">
        <f>PRODUCT(Z40*100*1/Z52)</f>
        <v>20</v>
      </c>
      <c r="AI40" s="27">
        <f>PRODUCT(AA40*100*1/AA52)</f>
        <v>0</v>
      </c>
      <c r="AL40" s="38">
        <v>0.25</v>
      </c>
      <c r="AM40" s="25">
        <f>AE36+AE37+AE38+AE39+AE40</f>
        <v>35</v>
      </c>
      <c r="AN40" s="25">
        <f>AF36+AF37+AF38+AF39+AF40</f>
        <v>40</v>
      </c>
      <c r="AO40" s="27">
        <f>AG36+AG37+AG38+AG39+AG40</f>
        <v>90</v>
      </c>
      <c r="AP40" s="25">
        <f>AH36+AH37+AH38+AH39+AH40</f>
        <v>30</v>
      </c>
      <c r="AQ40" s="27">
        <f>AI36+AI37+AI38+AI39+AI40</f>
        <v>78.94736842105263</v>
      </c>
      <c r="AR40" s="5"/>
      <c r="AT40" s="38" t="str">
        <f>A34</f>
        <v>Haemophilus parainfluenzae</v>
      </c>
      <c r="AU40" s="9"/>
      <c r="AV40" s="9"/>
      <c r="AW40" s="9"/>
      <c r="AX40" s="9"/>
      <c r="AY40" s="9"/>
      <c r="AZ40" s="9"/>
      <c r="BA40" s="9"/>
      <c r="BB40" s="9"/>
    </row>
    <row r="41" spans="1:54" x14ac:dyDescent="0.25">
      <c r="V41" s="38">
        <v>0.5</v>
      </c>
      <c r="W41" s="2">
        <f>H36</f>
        <v>4</v>
      </c>
      <c r="X41" s="2">
        <f>H37</f>
        <v>5</v>
      </c>
      <c r="Y41" s="3">
        <f>H38</f>
        <v>1</v>
      </c>
      <c r="Z41" s="2">
        <f>H39</f>
        <v>3</v>
      </c>
      <c r="AA41" s="3">
        <f>H40</f>
        <v>2</v>
      </c>
      <c r="AD41" s="38">
        <v>0.5</v>
      </c>
      <c r="AE41" s="25">
        <f>PRODUCT(W41*100*1/W52)</f>
        <v>20</v>
      </c>
      <c r="AF41" s="25">
        <f>PRODUCT(X41*100*1/X52)</f>
        <v>25</v>
      </c>
      <c r="AG41" s="27">
        <f>PRODUCT(Y41*100*1/Y52)</f>
        <v>5</v>
      </c>
      <c r="AH41" s="25">
        <f>PRODUCT(Z41*100*1/Z52)</f>
        <v>15</v>
      </c>
      <c r="AI41" s="27">
        <f>PRODUCT(AA41*100*1/AA52)</f>
        <v>10.526315789473685</v>
      </c>
      <c r="AL41" s="38">
        <v>0.5</v>
      </c>
      <c r="AM41" s="25">
        <f>AE36+AE37+AE38+AE39+AE40+AE41</f>
        <v>55</v>
      </c>
      <c r="AN41" s="25">
        <f>AF36+AF37+AF38+AF39+AF40+AF41</f>
        <v>65</v>
      </c>
      <c r="AO41" s="27">
        <f>AG36+AG37+AG38+AG39+AG40+AG41</f>
        <v>95</v>
      </c>
      <c r="AP41" s="25">
        <f>AH36+AH37+AH38+AH39+AH40+AH41</f>
        <v>45</v>
      </c>
      <c r="AQ41" s="27">
        <f>AI36+AI37+AI38+AI39+AI40+AI41</f>
        <v>89.473684210526315</v>
      </c>
      <c r="AR41" s="5"/>
      <c r="AT41" s="9"/>
      <c r="AU41" s="9"/>
      <c r="AW41" s="9"/>
      <c r="AX41" s="9"/>
      <c r="AY41" s="9"/>
      <c r="AZ41" s="9"/>
      <c r="BA41" s="9"/>
      <c r="BB41" s="9"/>
    </row>
    <row r="42" spans="1:54" x14ac:dyDescent="0.25">
      <c r="V42" s="38">
        <v>1</v>
      </c>
      <c r="W42" s="2">
        <f>I36</f>
        <v>6</v>
      </c>
      <c r="X42" s="2">
        <f>I37</f>
        <v>6</v>
      </c>
      <c r="Y42" s="3">
        <f>I38</f>
        <v>1</v>
      </c>
      <c r="Z42" s="2">
        <f>I39</f>
        <v>8</v>
      </c>
      <c r="AA42" s="3">
        <f>I40</f>
        <v>0</v>
      </c>
      <c r="AD42" s="38">
        <v>1</v>
      </c>
      <c r="AE42" s="25">
        <f>PRODUCT(W42*100*1/W52)</f>
        <v>30</v>
      </c>
      <c r="AF42" s="25">
        <f>PRODUCT(X42*100*1/X52)</f>
        <v>30</v>
      </c>
      <c r="AG42" s="27">
        <f>PRODUCT(Y42*100*1/Y52)</f>
        <v>5</v>
      </c>
      <c r="AH42" s="25">
        <f>PRODUCT(Z42*100*1/Z52)</f>
        <v>40</v>
      </c>
      <c r="AI42" s="27">
        <f>PRODUCT(AA42*100*1/AA52)</f>
        <v>0</v>
      </c>
      <c r="AL42" s="38">
        <v>1</v>
      </c>
      <c r="AM42" s="25">
        <f>AE36+AE37+AE38+AE39+AE40+AE41+AE42</f>
        <v>85</v>
      </c>
      <c r="AN42" s="25">
        <f>AF36+AF37+AF38+AF39+AF40+AF41+AF42</f>
        <v>95</v>
      </c>
      <c r="AO42" s="27">
        <f>AG36+AG37+AG38+AG39+AG40+AG41+AG42</f>
        <v>100</v>
      </c>
      <c r="AP42" s="25">
        <f>AH36+AH37+AH38+AH39+AH40+AH41+AH42</f>
        <v>85</v>
      </c>
      <c r="AQ42" s="27">
        <f>AI36+AI37+AI38+AI39+AI40+AI41+AI42</f>
        <v>89.473684210526315</v>
      </c>
      <c r="AR42" s="5"/>
      <c r="AU42" s="9"/>
      <c r="AV42" s="9"/>
      <c r="AW42" s="9"/>
      <c r="AX42" s="9"/>
      <c r="AY42" s="9"/>
      <c r="AZ42" s="9"/>
      <c r="BA42" s="9"/>
      <c r="BB42" s="9"/>
    </row>
    <row r="43" spans="1:54" x14ac:dyDescent="0.25">
      <c r="V43" s="38">
        <v>2</v>
      </c>
      <c r="W43" s="3">
        <f>J36</f>
        <v>0</v>
      </c>
      <c r="X43" s="3">
        <f>J37</f>
        <v>0</v>
      </c>
      <c r="Y43" s="3">
        <f>J38</f>
        <v>0</v>
      </c>
      <c r="Z43" s="4">
        <f>J39</f>
        <v>1</v>
      </c>
      <c r="AA43" s="3">
        <f>J40</f>
        <v>1</v>
      </c>
      <c r="AD43" s="38">
        <v>2</v>
      </c>
      <c r="AE43" s="27">
        <f>PRODUCT(W43*100*1/W52)</f>
        <v>0</v>
      </c>
      <c r="AF43" s="27">
        <f>PRODUCT(X43*100*1/X52)</f>
        <v>0</v>
      </c>
      <c r="AG43" s="27">
        <f>PRODUCT(Y43*100*1/Y52)</f>
        <v>0</v>
      </c>
      <c r="AH43" s="26">
        <f>PRODUCT(Z43*100*1/Z52)</f>
        <v>5</v>
      </c>
      <c r="AI43" s="27">
        <f>PRODUCT(AA43*100*1/AA52)</f>
        <v>5.2631578947368425</v>
      </c>
      <c r="AL43" s="38">
        <v>2</v>
      </c>
      <c r="AM43" s="27">
        <f>AE36+AE37+AE38+AE39+AE40+AE41+AE42+AE43</f>
        <v>85</v>
      </c>
      <c r="AN43" s="27">
        <f>AF36+AF37+AF38+AF39+AF40+AF41+AF42+AF43</f>
        <v>95</v>
      </c>
      <c r="AO43" s="27">
        <f>AG36+AG37+AG38+AG39+AG40+AG41+AG42+AG43</f>
        <v>100</v>
      </c>
      <c r="AP43" s="26">
        <f>AH36+AH37+AH38+AH39+AH40+AH41+AH42+AH43</f>
        <v>90</v>
      </c>
      <c r="AQ43" s="27">
        <f>AI36+AI37+AI38+AI39+AI40+AI41+AI42+AI43</f>
        <v>94.73684210526315</v>
      </c>
      <c r="AR43" s="28"/>
      <c r="AU43" s="9"/>
      <c r="AV43" s="9"/>
      <c r="AW43" s="9"/>
      <c r="AX43" s="9"/>
      <c r="AY43" s="9"/>
      <c r="AZ43" s="9"/>
      <c r="BA43" s="9"/>
      <c r="BB43" s="9"/>
    </row>
    <row r="44" spans="1:54" x14ac:dyDescent="0.25">
      <c r="V44" s="38">
        <v>4</v>
      </c>
      <c r="W44" s="3">
        <f>K36</f>
        <v>1</v>
      </c>
      <c r="X44" s="3">
        <f>K37</f>
        <v>1</v>
      </c>
      <c r="Y44" s="3">
        <f>K38</f>
        <v>0</v>
      </c>
      <c r="Z44" s="3">
        <f>K39</f>
        <v>0</v>
      </c>
      <c r="AA44" s="3">
        <f>K40</f>
        <v>1</v>
      </c>
      <c r="AD44" s="38">
        <v>4</v>
      </c>
      <c r="AE44" s="27">
        <f>PRODUCT(W44*100*1/W52)</f>
        <v>5</v>
      </c>
      <c r="AF44" s="27">
        <f>PRODUCT(X44*100*1/X52)</f>
        <v>5</v>
      </c>
      <c r="AG44" s="27">
        <f>PRODUCT(Y44*100*1/Y52)</f>
        <v>0</v>
      </c>
      <c r="AH44" s="27">
        <f>PRODUCT(Z44*100*1/Z52)</f>
        <v>0</v>
      </c>
      <c r="AI44" s="27">
        <f>PRODUCT(AA44*100*1/AA52)</f>
        <v>5.2631578947368425</v>
      </c>
      <c r="AL44" s="38">
        <v>4</v>
      </c>
      <c r="AM44" s="27">
        <f>AE36+AE37+AE38+AE39+AE40+AE41+AE42+AE43+AE44</f>
        <v>90</v>
      </c>
      <c r="AN44" s="27">
        <f>AF36+AF37+AF38+AF39+AF40+AF41+AF42+AF43+AF44</f>
        <v>100</v>
      </c>
      <c r="AO44" s="27">
        <f>AG36+AG37+AG38+AG39+AG40+AG41+AG42+AG43+AG44</f>
        <v>100</v>
      </c>
      <c r="AP44" s="27">
        <f>AH36+AH37+AH38+AH39+AH40+AH41+AH42+AH43+AH44</f>
        <v>90</v>
      </c>
      <c r="AQ44" s="27">
        <f>AI36+AI37+AI38+AI39+AI40+AI41+AI42+AI43+AI44</f>
        <v>100</v>
      </c>
      <c r="AR44" s="7"/>
      <c r="AU44" s="9"/>
      <c r="AV44" s="9"/>
      <c r="AW44" s="9"/>
      <c r="AX44" s="9"/>
      <c r="AY44" s="9"/>
      <c r="AZ44" s="9"/>
      <c r="BA44" s="9"/>
      <c r="BB44" s="9"/>
    </row>
    <row r="45" spans="1:54" x14ac:dyDescent="0.25">
      <c r="V45" s="38">
        <v>8</v>
      </c>
      <c r="W45" s="3">
        <f>L36</f>
        <v>0</v>
      </c>
      <c r="X45" s="3">
        <f>L37</f>
        <v>0</v>
      </c>
      <c r="Y45" s="3">
        <f>L38</f>
        <v>0</v>
      </c>
      <c r="Z45" s="3">
        <f>L39</f>
        <v>2</v>
      </c>
      <c r="AA45" s="3">
        <f>L40</f>
        <v>0</v>
      </c>
      <c r="AD45" s="38">
        <v>8</v>
      </c>
      <c r="AE45" s="27">
        <f>PRODUCT(W45*100*1/W52)</f>
        <v>0</v>
      </c>
      <c r="AF45" s="27">
        <f>PRODUCT(X45*100*1/X52)</f>
        <v>0</v>
      </c>
      <c r="AG45" s="27">
        <f>PRODUCT(Y45*100*1/Y52)</f>
        <v>0</v>
      </c>
      <c r="AH45" s="27">
        <f>PRODUCT(Z45*100*1/Z52)</f>
        <v>10</v>
      </c>
      <c r="AI45" s="27">
        <f>PRODUCT(AA45*100*1/AA52)</f>
        <v>0</v>
      </c>
      <c r="AL45" s="38">
        <v>8</v>
      </c>
      <c r="AM45" s="27">
        <f>AE36+AE37+AE38+AE39+AE40+AE41+AE42+AE43+AE44+AE45</f>
        <v>90</v>
      </c>
      <c r="AN45" s="27">
        <f>AF36+AF37+AF38+AF39+AF40+AF41+AF42+AF43+AF44+AF45</f>
        <v>100</v>
      </c>
      <c r="AO45" s="27">
        <f>AG36+AG37+AG38+AG39+AG40+AG41+AG42+AG43+AG44+AG45</f>
        <v>100</v>
      </c>
      <c r="AP45" s="27">
        <f>AH36+AH37+AH38+AH39+AH40+AH41+AH42+AH43+AH44+AH45</f>
        <v>100</v>
      </c>
      <c r="AQ45" s="27">
        <f>AI36+AI37+AI38+AI39+AI40+AI41+AI42+AI43+AI44+AI45</f>
        <v>100</v>
      </c>
      <c r="AR45" s="7"/>
      <c r="AU45" s="9"/>
      <c r="AV45" s="9"/>
      <c r="AW45" s="9"/>
      <c r="AX45" s="9"/>
      <c r="AY45" s="9"/>
      <c r="AZ45" s="9"/>
      <c r="BA45" s="9"/>
      <c r="BB45" s="9"/>
    </row>
    <row r="46" spans="1:54" x14ac:dyDescent="0.25">
      <c r="V46" s="38">
        <v>16</v>
      </c>
      <c r="W46" s="3">
        <f>M36</f>
        <v>0</v>
      </c>
      <c r="X46" s="3">
        <f>M37</f>
        <v>0</v>
      </c>
      <c r="Y46" s="3">
        <f>M38</f>
        <v>0</v>
      </c>
      <c r="Z46" s="3">
        <f>M39</f>
        <v>0</v>
      </c>
      <c r="AA46" s="3">
        <f>M40</f>
        <v>0</v>
      </c>
      <c r="AD46" s="38">
        <v>16</v>
      </c>
      <c r="AE46" s="27">
        <f>PRODUCT(W46*100*1/W52)</f>
        <v>0</v>
      </c>
      <c r="AF46" s="27">
        <f>PRODUCT(X46*100*1/X52)</f>
        <v>0</v>
      </c>
      <c r="AG46" s="27">
        <f>PRODUCT(Y46*100*1/Y52)</f>
        <v>0</v>
      </c>
      <c r="AH46" s="27">
        <f>PRODUCT(Z46*100*1/Z52)</f>
        <v>0</v>
      </c>
      <c r="AI46" s="27">
        <f>PRODUCT(AA46*100*1/AA52)</f>
        <v>0</v>
      </c>
      <c r="AL46" s="38">
        <v>16</v>
      </c>
      <c r="AM46" s="27">
        <f>AE36+AE37+AE38+AE39+AE40+AE41+AE42+AE43+AE44+AE45+AE46</f>
        <v>90</v>
      </c>
      <c r="AN46" s="27">
        <f>AF36+AF37+AF38+AF39+AF40+AF41+AF42+AF43+AF44+AF45+AF46</f>
        <v>100</v>
      </c>
      <c r="AO46" s="27">
        <f>AG36+AG37+AG38+AG39+AG40+AG41+AG42+AG43+AG44+AG45+AG46</f>
        <v>100</v>
      </c>
      <c r="AP46" s="27">
        <f>AH36+AH37+AH38+AH39+AH40+AH41+AH42+AH43+AH44+AH45+AH46</f>
        <v>100</v>
      </c>
      <c r="AQ46" s="27">
        <f>AI36+AI37+AI38+AI39+AI40+AI41+AI42+AI43+AI44+AI45+AI46</f>
        <v>100</v>
      </c>
      <c r="AR46" s="7"/>
      <c r="AU46" s="9"/>
      <c r="AV46" s="9"/>
      <c r="AW46" s="9"/>
      <c r="AX46" s="9"/>
      <c r="AY46" s="9"/>
      <c r="AZ46" s="9"/>
      <c r="BA46" s="9"/>
      <c r="BB46" s="9"/>
    </row>
    <row r="47" spans="1:54" x14ac:dyDescent="0.25">
      <c r="V47" s="38">
        <v>32</v>
      </c>
      <c r="W47" s="3">
        <f>N36</f>
        <v>2</v>
      </c>
      <c r="X47" s="3">
        <f>N37</f>
        <v>0</v>
      </c>
      <c r="Y47" s="3">
        <f>N38</f>
        <v>0</v>
      </c>
      <c r="Z47" s="3">
        <f>N39</f>
        <v>0</v>
      </c>
      <c r="AA47" s="3">
        <f>N40</f>
        <v>0</v>
      </c>
      <c r="AD47" s="38">
        <v>32</v>
      </c>
      <c r="AE47" s="27">
        <f>PRODUCT(W47*100*1/W52)</f>
        <v>10</v>
      </c>
      <c r="AF47" s="27">
        <f>PRODUCT(X47*100*1/X52)</f>
        <v>0</v>
      </c>
      <c r="AG47" s="27">
        <f>PRODUCT(Y47*100*1/Y52)</f>
        <v>0</v>
      </c>
      <c r="AH47" s="27">
        <f>PRODUCT(Z47*100*1/Z52)</f>
        <v>0</v>
      </c>
      <c r="AI47" s="27">
        <f>PRODUCT(AA47*100*1/AA52)</f>
        <v>0</v>
      </c>
      <c r="AL47" s="38">
        <v>32</v>
      </c>
      <c r="AM47" s="27">
        <f>AE36+AE37+AE38+AE39+AE40+AE41+AE42+AE43+AE44+AE45+AE46+AE47</f>
        <v>100</v>
      </c>
      <c r="AN47" s="27">
        <f>AF36+AF37+AF38+AF39+AF40+AF41+AF42+AF43+AF44+AF45+AF46+AF47</f>
        <v>100</v>
      </c>
      <c r="AO47" s="27">
        <f>AG36+AG37+AG38+AG39+AG40+AG41+AG42+AG43+AG44+AG45+AG46+AG47</f>
        <v>100</v>
      </c>
      <c r="AP47" s="27">
        <f>AH36+AH37+AH38+AH39+AH40+AH41+AH42+AH43+AH44+AH45+AH46+AH47</f>
        <v>100</v>
      </c>
      <c r="AQ47" s="27">
        <f>AI36+AI37+AI38+AI39+AI40+AI41+AI42+AI43+AI44+AI45+AI46+AI47</f>
        <v>100</v>
      </c>
      <c r="AR47" s="7"/>
      <c r="AU47" s="9"/>
      <c r="AV47" s="9"/>
      <c r="AW47" s="9"/>
      <c r="AX47" s="9"/>
      <c r="AY47" s="9"/>
      <c r="AZ47" s="9"/>
      <c r="BA47" s="9"/>
      <c r="BB47" s="9"/>
    </row>
    <row r="48" spans="1:54" x14ac:dyDescent="0.25">
      <c r="V48" s="38">
        <v>64</v>
      </c>
      <c r="W48" s="3">
        <f>O36</f>
        <v>0</v>
      </c>
      <c r="X48" s="3">
        <f>O37</f>
        <v>0</v>
      </c>
      <c r="Y48" s="3">
        <f>O38</f>
        <v>0</v>
      </c>
      <c r="Z48" s="3">
        <f>O39</f>
        <v>0</v>
      </c>
      <c r="AA48" s="3">
        <f>O40</f>
        <v>0</v>
      </c>
      <c r="AD48" s="38">
        <v>64</v>
      </c>
      <c r="AE48" s="27">
        <f>PRODUCT(W48*100*1/W52)</f>
        <v>0</v>
      </c>
      <c r="AF48" s="27">
        <f>PRODUCT(X48*100*1/X52)</f>
        <v>0</v>
      </c>
      <c r="AG48" s="27">
        <f>PRODUCT(Y48*100*1/Y52)</f>
        <v>0</v>
      </c>
      <c r="AH48" s="27">
        <f>PRODUCT(Z48*100*1/Z52)</f>
        <v>0</v>
      </c>
      <c r="AI48" s="27">
        <f>PRODUCT(AA48*100*1/AA52)</f>
        <v>0</v>
      </c>
      <c r="AL48" s="38">
        <v>64</v>
      </c>
      <c r="AM48" s="27">
        <f>AE36+AE37+AE38+AE39+AE40+AE41+AE42+AE43+AE44+AE45+AE46+AE47+AE48</f>
        <v>100</v>
      </c>
      <c r="AN48" s="27">
        <f>AF36+AF37+AF38+AF39+AF40+AF41+AF42+AF43+AF44+AF45+AF46+AF47+AF48</f>
        <v>100</v>
      </c>
      <c r="AO48" s="27">
        <f>AG36+AG37+AG38+AG39+AG40+AG41+AG42+AG43+AG44+AG45+AG46+AG47+AG48</f>
        <v>100</v>
      </c>
      <c r="AP48" s="27">
        <f>AH36+AH37+AH38+AH39+AH40+AH41+AH42+AH43+AH44+AH45+AH46+AH47+AH48</f>
        <v>100</v>
      </c>
      <c r="AQ48" s="27">
        <f>AI36+AI37+AI38+AI39+AI40+AI41+AI42+AI43+AI44+AI45+AI46+AI47+AI48</f>
        <v>100</v>
      </c>
      <c r="AR48" s="7"/>
      <c r="AU48" s="9"/>
      <c r="AV48" s="9"/>
      <c r="AW48" s="9"/>
      <c r="AX48" s="9"/>
      <c r="AY48" s="9"/>
      <c r="AZ48" s="9"/>
      <c r="BA48" s="9"/>
      <c r="BB48" s="9"/>
    </row>
    <row r="49" spans="22:54" x14ac:dyDescent="0.25">
      <c r="V49" s="38">
        <v>128</v>
      </c>
      <c r="W49" s="3">
        <f>P36</f>
        <v>0</v>
      </c>
      <c r="X49" s="3">
        <f>P37</f>
        <v>0</v>
      </c>
      <c r="Y49" s="3">
        <f>P38</f>
        <v>0</v>
      </c>
      <c r="Z49" s="3">
        <f>P39</f>
        <v>0</v>
      </c>
      <c r="AA49" s="3">
        <f>P40</f>
        <v>0</v>
      </c>
      <c r="AD49" s="38">
        <v>128</v>
      </c>
      <c r="AE49" s="27">
        <f>PRODUCT(W49*100*1/W52)</f>
        <v>0</v>
      </c>
      <c r="AF49" s="27">
        <f>PRODUCT(X49*100*1/X52)</f>
        <v>0</v>
      </c>
      <c r="AG49" s="27">
        <f>PRODUCT(Y49*100*1/Y52)</f>
        <v>0</v>
      </c>
      <c r="AH49" s="27">
        <f>PRODUCT(Z49*100*1/Z52)</f>
        <v>0</v>
      </c>
      <c r="AI49" s="27">
        <f>PRODUCT(AA49*100*1/AA52)</f>
        <v>0</v>
      </c>
      <c r="AL49" s="38">
        <v>128</v>
      </c>
      <c r="AM49" s="27">
        <f>AE36+AE37+AE38+AE39+AE40+AE41+AE42+AE43+AE44+AE45+AE46+AE47+AE48+AE49</f>
        <v>100</v>
      </c>
      <c r="AN49" s="27">
        <f>AF36+AF37+AF38+AF39+AF40+AF41+AF42+AF43+AF44+AF45+AF46+AF47+AF48+AF49</f>
        <v>100</v>
      </c>
      <c r="AO49" s="27">
        <f>AG36+AG37+AG38+AG39+AG40+AG41+AG42+AG43+AG44+AG45+AG46+AG47+AG48+AG49</f>
        <v>100</v>
      </c>
      <c r="AP49" s="27">
        <f>AH36+AH37+AH38+AH39+AH40+AH41+AH42+AH43+AH44+AH45+AH46+AH47+AH48+AH49</f>
        <v>100</v>
      </c>
      <c r="AQ49" s="27">
        <f>AI36+AI37+AI38+AI39+AI40+AI41+AI42+AI43+AI44+AI45+AI46+AI47+AI48+AI49</f>
        <v>100</v>
      </c>
      <c r="AR49" s="7"/>
      <c r="AU49" s="9"/>
      <c r="AV49" s="9"/>
      <c r="AW49" s="9"/>
      <c r="AX49" s="9"/>
      <c r="AY49" s="9"/>
      <c r="AZ49" s="9"/>
      <c r="BA49" s="9"/>
      <c r="BB49" s="9"/>
    </row>
    <row r="50" spans="22:54" x14ac:dyDescent="0.25">
      <c r="V50" s="38">
        <v>256</v>
      </c>
      <c r="W50" s="3">
        <f>Q36</f>
        <v>0</v>
      </c>
      <c r="X50" s="3">
        <f>Q37</f>
        <v>0</v>
      </c>
      <c r="Y50" s="3">
        <f>Q38</f>
        <v>0</v>
      </c>
      <c r="Z50" s="3">
        <f>Q39</f>
        <v>0</v>
      </c>
      <c r="AA50" s="3">
        <f>Q40</f>
        <v>0</v>
      </c>
      <c r="AD50" s="38">
        <v>256</v>
      </c>
      <c r="AE50" s="27">
        <f>PRODUCT(W50*100*1/W52)</f>
        <v>0</v>
      </c>
      <c r="AF50" s="27">
        <f>PRODUCT(X50*100*1/X52)</f>
        <v>0</v>
      </c>
      <c r="AG50" s="27">
        <f>PRODUCT(Y50*100*1/Y52)</f>
        <v>0</v>
      </c>
      <c r="AH50" s="27">
        <f>PRODUCT(Z50*100*1/Z52)</f>
        <v>0</v>
      </c>
      <c r="AI50" s="27">
        <f>PRODUCT(AA50*100*1/AA52)</f>
        <v>0</v>
      </c>
      <c r="AL50" s="38">
        <v>256</v>
      </c>
      <c r="AM50" s="27">
        <f>AE36+AE37+AE38+AE39+AE40+AE41+AE42+AE43+AE44+AE45+AE46+AE47+AE48+AE49+AE50</f>
        <v>100</v>
      </c>
      <c r="AN50" s="27">
        <f>AF36+AF37+AF38+AF39+AF40+AF41+AF42+AF43+AF44+AF45+AF46+AF47+AF48+AF49+AF50</f>
        <v>100</v>
      </c>
      <c r="AO50" s="27">
        <f>AG36+AG37+AG38+AG39+AG40+AG41+AG42+AG43+AG44+AG45+AG46+AG47+AG48+AG49+AG50</f>
        <v>100</v>
      </c>
      <c r="AP50" s="27">
        <f>AH36+AH37+AH38+AH39+AH40+AH41+AH42+AH43+AH44+AH45+AH46+AH47+AH48+AH49+AH50</f>
        <v>100</v>
      </c>
      <c r="AQ50" s="27">
        <f>AI36+AI37+AI38+AI39+AI40+AI41+AI42+AI43+AI44+AI45+AI46+AI47+AI48+AI49+AI50</f>
        <v>100</v>
      </c>
      <c r="AR50" s="7"/>
      <c r="AU50" s="9"/>
      <c r="AV50" s="9"/>
      <c r="AW50" s="9"/>
      <c r="AX50" s="9"/>
      <c r="AY50" s="9"/>
      <c r="AZ50" s="9"/>
      <c r="BA50" s="9"/>
      <c r="BB50" s="9"/>
    </row>
    <row r="51" spans="22:54" x14ac:dyDescent="0.25">
      <c r="V51" s="38">
        <v>512</v>
      </c>
      <c r="W51" s="3">
        <f>R36</f>
        <v>0</v>
      </c>
      <c r="X51" s="3">
        <f>R37</f>
        <v>0</v>
      </c>
      <c r="Y51" s="3">
        <f>R38</f>
        <v>0</v>
      </c>
      <c r="Z51" s="3">
        <f>R39</f>
        <v>0</v>
      </c>
      <c r="AA51" s="3">
        <f>R40</f>
        <v>0</v>
      </c>
      <c r="AD51" s="38">
        <v>512</v>
      </c>
      <c r="AE51" s="27">
        <f>PRODUCT(W51*100*1/W52)</f>
        <v>0</v>
      </c>
      <c r="AF51" s="27">
        <f>PRODUCT(X51*100*1/X52)</f>
        <v>0</v>
      </c>
      <c r="AG51" s="27">
        <f>PRODUCT(Y51*100*1/Y52)</f>
        <v>0</v>
      </c>
      <c r="AH51" s="27">
        <f>PRODUCT(Z51*100*1/Z52)</f>
        <v>0</v>
      </c>
      <c r="AI51" s="27">
        <f>PRODUCT(AA51*100*1/AA52)</f>
        <v>0</v>
      </c>
      <c r="AL51" s="38">
        <v>512</v>
      </c>
      <c r="AM51" s="27">
        <f>AE36+AE37+AE38+AE39+AE40+AE41+AE42+AE43+AE44+AE45+AE46+AE47+AE48+AE49+AE50+AE51</f>
        <v>100</v>
      </c>
      <c r="AN51" s="27">
        <f>AF36+AF37+AF38+AF39+AF40+AF41+AF42+AF43+AF44+AF45+AF46+AF47+AF48+AF49+AF50+AF51</f>
        <v>100</v>
      </c>
      <c r="AO51" s="27">
        <f>AG36+AG37+AG38+AG39+AG40+AG41+AG42+AG43+AG44+AG45+AG46+AG47+AG48+AG49+AG50+AG51</f>
        <v>100</v>
      </c>
      <c r="AP51" s="27">
        <f>AH36+AH37+AH38+AH39+AH40+AH41+AH42+AH43+AH44+AH45+AH46+AH47+AH48+AH49+AH50+AH51</f>
        <v>100</v>
      </c>
      <c r="AQ51" s="27">
        <f>AI36+AI37+AI38+AI39+AI40+AI41+AI42+AI43+AI44+AI45+AI46+AI47+AI48+AI49+AI50+AI51</f>
        <v>100</v>
      </c>
      <c r="AR51" s="7"/>
      <c r="AU51" s="9"/>
      <c r="AV51" s="9"/>
      <c r="AW51" s="9"/>
      <c r="AX51" s="9"/>
      <c r="AY51" s="9"/>
      <c r="AZ51" s="9"/>
      <c r="BA51" s="9"/>
      <c r="BB51" s="9"/>
    </row>
    <row r="52" spans="22:54" x14ac:dyDescent="0.25">
      <c r="V52" s="38" t="s">
        <v>1</v>
      </c>
      <c r="W52" s="38">
        <f>S36</f>
        <v>20</v>
      </c>
      <c r="X52" s="38">
        <f>S37</f>
        <v>20</v>
      </c>
      <c r="Y52" s="38">
        <f>S38</f>
        <v>20</v>
      </c>
      <c r="Z52" s="38">
        <f>S39</f>
        <v>20</v>
      </c>
      <c r="AA52" s="38">
        <f>S40</f>
        <v>19</v>
      </c>
      <c r="AD52" s="38" t="s">
        <v>36</v>
      </c>
      <c r="AE52" s="24">
        <f>SUM(AE36:AE51)</f>
        <v>100</v>
      </c>
      <c r="AF52" s="24">
        <f>SUM(AF36:AF51)</f>
        <v>100</v>
      </c>
      <c r="AG52" s="24">
        <f>SUM(AG36:AG51)</f>
        <v>100</v>
      </c>
      <c r="AH52" s="24">
        <f>SUM(AH36:AH51)</f>
        <v>100</v>
      </c>
      <c r="AI52" s="24">
        <f>SUM(AI36:AI51)</f>
        <v>100</v>
      </c>
      <c r="AM52" s="24"/>
      <c r="AN52" s="24"/>
      <c r="AO52" s="24"/>
      <c r="AP52" s="24"/>
      <c r="AQ52" s="24"/>
      <c r="AU52" s="9"/>
      <c r="AV52" s="9"/>
      <c r="AW52" s="9"/>
      <c r="AX52" s="9"/>
      <c r="AY52" s="9"/>
      <c r="AZ52" s="9"/>
      <c r="BA52" s="9"/>
      <c r="BB52" s="9"/>
    </row>
    <row r="53" spans="22:54" x14ac:dyDescent="0.25">
      <c r="AE53" s="24"/>
      <c r="AF53" s="24"/>
      <c r="AG53" s="24"/>
      <c r="AH53" s="24"/>
      <c r="AI53" s="24"/>
      <c r="AM53" s="24"/>
      <c r="AN53" s="24"/>
      <c r="AO53" s="24"/>
      <c r="AP53" s="24"/>
      <c r="AQ53" s="24"/>
      <c r="AU53" s="9"/>
      <c r="AV53" s="9"/>
      <c r="AW53" s="9"/>
      <c r="AX53" s="9"/>
      <c r="AY53" s="9"/>
      <c r="AZ53" s="9"/>
      <c r="BA53" s="9"/>
      <c r="BB53" s="9"/>
    </row>
    <row r="54" spans="22:54" x14ac:dyDescent="0.25">
      <c r="AE54" s="24"/>
      <c r="AF54" s="24"/>
      <c r="AG54" s="24"/>
      <c r="AH54" s="24"/>
      <c r="AI54" s="24"/>
      <c r="AM54" s="24"/>
      <c r="AN54" s="24"/>
      <c r="AO54" s="24"/>
      <c r="AP54" s="24"/>
      <c r="AQ54" s="24"/>
      <c r="AU54" s="9"/>
      <c r="AV54" s="9"/>
      <c r="AW54" s="9"/>
      <c r="AX54" s="9"/>
      <c r="AY54" s="9"/>
      <c r="AZ54" s="9"/>
      <c r="BA54" s="9"/>
      <c r="BB54" s="9"/>
    </row>
    <row r="55" spans="22:54" x14ac:dyDescent="0.25">
      <c r="AE55" s="24"/>
      <c r="AF55" s="24"/>
      <c r="AG55" s="24"/>
      <c r="AH55" s="24"/>
      <c r="AI55" s="24"/>
      <c r="AM55" s="24"/>
      <c r="AN55" s="24"/>
      <c r="AO55" s="24"/>
      <c r="AP55" s="24"/>
      <c r="AQ55" s="24"/>
      <c r="AU55" s="9"/>
      <c r="AV55" s="9"/>
      <c r="AW55" s="9"/>
      <c r="AX55" s="9"/>
      <c r="AY55" s="9"/>
      <c r="AZ55" s="9"/>
      <c r="BA55" s="9"/>
      <c r="BB55" s="9"/>
    </row>
    <row r="56" spans="22:54" x14ac:dyDescent="0.25">
      <c r="AE56" s="24"/>
      <c r="AF56" s="24"/>
      <c r="AG56" s="24"/>
      <c r="AH56" s="24"/>
      <c r="AI56" s="24"/>
      <c r="AM56" s="24"/>
      <c r="AN56" s="24"/>
      <c r="AO56" s="24"/>
      <c r="AP56" s="24"/>
      <c r="AQ56" s="24"/>
      <c r="AU56" s="9"/>
      <c r="AV56" s="9"/>
      <c r="AW56" s="9"/>
      <c r="AX56" s="9"/>
      <c r="AY56" s="9"/>
      <c r="AZ56" s="9"/>
      <c r="BA56" s="9"/>
      <c r="BB56" s="9"/>
    </row>
    <row r="57" spans="22:54" x14ac:dyDescent="0.25">
      <c r="AE57" s="24"/>
      <c r="AF57" s="24"/>
      <c r="AG57" s="24"/>
      <c r="AH57" s="24"/>
      <c r="AI57" s="24"/>
      <c r="AM57" s="24"/>
      <c r="AN57" s="24"/>
      <c r="AO57" s="24"/>
      <c r="AP57" s="24"/>
      <c r="AQ57" s="24"/>
      <c r="AU57" s="9"/>
      <c r="AV57" s="9"/>
      <c r="AW57" s="9"/>
      <c r="AX57" s="9"/>
      <c r="AY57" s="9"/>
      <c r="AZ57" s="9"/>
      <c r="BA57" s="9"/>
      <c r="BB57" s="9"/>
    </row>
    <row r="58" spans="22:54" x14ac:dyDescent="0.25">
      <c r="AE58" s="24"/>
      <c r="AF58" s="24"/>
      <c r="AG58" s="24"/>
      <c r="AH58" s="24"/>
      <c r="AI58" s="24"/>
      <c r="AM58" s="24"/>
      <c r="AN58" s="24"/>
      <c r="AO58" s="24"/>
      <c r="AP58" s="24"/>
      <c r="AQ58" s="24"/>
      <c r="AU58" s="9"/>
      <c r="AV58" s="9"/>
      <c r="AW58" s="9"/>
      <c r="AX58" s="9"/>
      <c r="AY58" s="9"/>
      <c r="AZ58" s="9"/>
      <c r="BA58" s="9"/>
      <c r="BB58" s="9"/>
    </row>
    <row r="59" spans="22:54" x14ac:dyDescent="0.25">
      <c r="AE59" s="24"/>
      <c r="AF59" s="24"/>
      <c r="AG59" s="24"/>
      <c r="AH59" s="24"/>
      <c r="AI59" s="24"/>
      <c r="AM59" s="24"/>
      <c r="AN59" s="24"/>
      <c r="AO59" s="24"/>
      <c r="AP59" s="24"/>
      <c r="AQ59" s="24"/>
      <c r="AU59" s="9"/>
      <c r="AV59" s="9"/>
      <c r="AW59" s="9"/>
      <c r="AX59" s="9"/>
      <c r="AY59" s="9"/>
      <c r="AZ59" s="9"/>
      <c r="BA59" s="9"/>
      <c r="BB59" s="9"/>
    </row>
    <row r="60" spans="22:54" x14ac:dyDescent="0.25">
      <c r="AE60" s="24"/>
      <c r="AF60" s="24"/>
      <c r="AG60" s="24"/>
      <c r="AH60" s="24"/>
      <c r="AI60" s="24"/>
      <c r="AM60" s="24"/>
      <c r="AN60" s="24"/>
      <c r="AO60" s="24"/>
      <c r="AP60" s="24"/>
      <c r="AQ60" s="24"/>
      <c r="AU60" s="9"/>
      <c r="AV60" s="9"/>
      <c r="AW60" s="9"/>
      <c r="AX60" s="9"/>
      <c r="AY60" s="9"/>
      <c r="AZ60" s="9"/>
      <c r="BA60" s="9"/>
      <c r="BB60" s="9"/>
    </row>
    <row r="61" spans="22:54" x14ac:dyDescent="0.25">
      <c r="AE61" s="24"/>
      <c r="AF61" s="24"/>
      <c r="AG61" s="24"/>
      <c r="AH61" s="24"/>
      <c r="AI61" s="24"/>
      <c r="AM61" s="24"/>
      <c r="AN61" s="24"/>
      <c r="AO61" s="24"/>
      <c r="AP61" s="24"/>
      <c r="AQ61" s="24"/>
      <c r="AU61" s="9"/>
      <c r="AV61" s="9"/>
      <c r="AW61" s="9"/>
      <c r="AX61" s="9"/>
      <c r="AY61" s="9"/>
      <c r="AZ61" s="9"/>
      <c r="BA61" s="9"/>
      <c r="BB61" s="9"/>
    </row>
    <row r="62" spans="22:54" x14ac:dyDescent="0.25">
      <c r="AE62" s="24"/>
      <c r="AF62" s="24"/>
      <c r="AG62" s="24"/>
      <c r="AH62" s="24"/>
      <c r="AI62" s="24"/>
      <c r="AM62" s="24"/>
      <c r="AN62" s="24"/>
      <c r="AO62" s="24"/>
      <c r="AP62" s="24"/>
      <c r="AQ62" s="24"/>
      <c r="AU62" s="9"/>
      <c r="AV62" s="9"/>
      <c r="AW62" s="9"/>
      <c r="AX62" s="9"/>
      <c r="AY62" s="9"/>
      <c r="AZ62" s="9"/>
      <c r="BA62" s="9"/>
      <c r="BB62" s="9"/>
    </row>
    <row r="63" spans="22:54" x14ac:dyDescent="0.25">
      <c r="AE63" s="24"/>
      <c r="AF63" s="24"/>
      <c r="AG63" s="24"/>
      <c r="AH63" s="24"/>
      <c r="AI63" s="24"/>
      <c r="AM63" s="24"/>
      <c r="AN63" s="24"/>
      <c r="AO63" s="24"/>
      <c r="AP63" s="24"/>
      <c r="AQ63" s="24"/>
      <c r="AU63" s="9"/>
      <c r="AV63" s="9"/>
      <c r="AW63" s="9"/>
      <c r="AX63" s="9"/>
      <c r="AY63" s="9"/>
      <c r="AZ63" s="9"/>
      <c r="BA63" s="9"/>
      <c r="BB63" s="9"/>
    </row>
    <row r="64" spans="22:54" x14ac:dyDescent="0.25">
      <c r="AE64" s="24"/>
      <c r="AF64" s="24"/>
      <c r="AG64" s="24"/>
      <c r="AH64" s="24"/>
      <c r="AI64" s="24"/>
      <c r="AM64" s="24"/>
      <c r="AN64" s="24"/>
      <c r="AO64" s="24"/>
      <c r="AP64" s="24"/>
      <c r="AQ64" s="24"/>
      <c r="AU64" s="9"/>
      <c r="AV64" s="9"/>
      <c r="AW64" s="9"/>
      <c r="AX64" s="9"/>
      <c r="AY64" s="9"/>
      <c r="AZ64" s="9"/>
      <c r="BA64" s="9"/>
      <c r="BB64" s="9"/>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7796D5D-E455-40C3-9278-1BAC0C2B5F72}"/>
</file>

<file path=customXml/itemProps2.xml><?xml version="1.0" encoding="utf-8"?>
<ds:datastoreItem xmlns:ds="http://schemas.openxmlformats.org/officeDocument/2006/customXml" ds:itemID="{F06216C2-6E25-4711-A192-694373C0649F}"/>
</file>

<file path=customXml/itemProps3.xml><?xml version="1.0" encoding="utf-8"?>
<ds:datastoreItem xmlns:ds="http://schemas.openxmlformats.org/officeDocument/2006/customXml" ds:itemID="{10894AD7-062D-430E-8EEC-4BA41F37BA3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vorschau</vt:lpstr>
      <vt:lpstr>Entero</vt:lpstr>
      <vt:lpstr>Pseud</vt:lpstr>
      <vt:lpstr>Acinetob</vt:lpstr>
      <vt:lpstr>S.aureus</vt:lpstr>
      <vt:lpstr>CNS</vt:lpstr>
      <vt:lpstr>EK</vt:lpstr>
      <vt:lpstr>HSC</vt:lpstr>
      <vt:lpstr>Haemo</vt:lpstr>
      <vt:lpstr>Moraxella</vt:lpstr>
      <vt:lpstr>anaerob-</vt:lpstr>
      <vt:lpstr>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cp:lastPrinted>2021-05-18T06:25:58Z</cp:lastPrinted>
  <dcterms:created xsi:type="dcterms:W3CDTF">2017-02-14T11:15:51Z</dcterms:created>
  <dcterms:modified xsi:type="dcterms:W3CDTF">2021-05-18T07:15:32Z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